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5760" windowWidth="8970" windowHeight="9645" tabRatio="601"/>
  </bookViews>
  <sheets>
    <sheet name="SHELL" sheetId="11" r:id="rId1"/>
  </sheets>
  <definedNames>
    <definedName name="_xlnm.Print_Area" localSheetId="0">SHELL!$A$1:$N$35</definedName>
  </definedNames>
  <calcPr calcId="125725"/>
</workbook>
</file>

<file path=xl/calcChain.xml><?xml version="1.0" encoding="utf-8"?>
<calcChain xmlns="http://schemas.openxmlformats.org/spreadsheetml/2006/main">
  <c r="M8" i="11"/>
  <c r="I8"/>
  <c r="J8" s="1"/>
  <c r="M10"/>
  <c r="I10"/>
  <c r="J10" s="1"/>
  <c r="M24" l="1"/>
  <c r="M23"/>
  <c r="M7" l="1"/>
  <c r="M5"/>
  <c r="I13"/>
  <c r="I12"/>
  <c r="M20"/>
  <c r="I20"/>
  <c r="I7"/>
  <c r="M13"/>
  <c r="M19"/>
  <c r="M18"/>
  <c r="M16"/>
  <c r="M17"/>
  <c r="M15"/>
  <c r="M14"/>
  <c r="M12"/>
  <c r="M9"/>
  <c r="M11"/>
  <c r="M6"/>
  <c r="I19"/>
  <c r="I18"/>
  <c r="I16"/>
  <c r="I17"/>
  <c r="I15"/>
  <c r="I14"/>
  <c r="I11"/>
  <c r="I9"/>
  <c r="I5"/>
  <c r="I6"/>
  <c r="J19" l="1"/>
  <c r="J20"/>
  <c r="J14"/>
  <c r="J12"/>
  <c r="J5"/>
  <c r="J17"/>
  <c r="J16"/>
  <c r="J13"/>
  <c r="J6"/>
  <c r="J11"/>
  <c r="J15"/>
  <c r="J7"/>
  <c r="J9"/>
  <c r="J18"/>
</calcChain>
</file>

<file path=xl/sharedStrings.xml><?xml version="1.0" encoding="utf-8"?>
<sst xmlns="http://schemas.openxmlformats.org/spreadsheetml/2006/main" count="132" uniqueCount="96">
  <si>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</si>
  <si>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</si>
  <si>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</si>
  <si>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</si>
  <si>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</si>
  <si>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</si>
  <si>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</si>
  <si>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</si>
  <si>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</si>
  <si>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</si>
  <si>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</si>
  <si>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</si>
  <si>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</si>
  <si>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</si>
  <si>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</si>
  <si>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</si>
  <si>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5046
kcal/kg</t>
  </si>
  <si>
    <t>4731
kcal/kg</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</si>
  <si>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</si>
  <si>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</si>
  <si>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</si>
  <si>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</si>
  <si>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</si>
  <si>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</si>
  <si>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</si>
  <si>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Bursa</t>
    </r>
    <r>
      <rPr>
        <b/>
        <sz val="14"/>
        <rFont val="Arial"/>
        <family val="2"/>
        <charset val="162"/>
      </rPr>
      <t xml:space="preserve">
BURSAGAZ</t>
    </r>
  </si>
  <si>
    <r>
      <t>Ankara</t>
    </r>
    <r>
      <rPr>
        <b/>
        <sz val="14"/>
        <rFont val="Arial"/>
        <family val="2"/>
        <charset val="162"/>
      </rPr>
      <t xml:space="preserve">
BAŞKENTGAZ</t>
    </r>
  </si>
  <si>
    <r>
      <t>TL/m</t>
    </r>
    <r>
      <rPr>
        <vertAlign val="superscript"/>
        <sz val="14"/>
        <rFont val="Arial"/>
        <family val="2"/>
        <charset val="162"/>
      </rPr>
      <t>3</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</si>
  <si>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</si>
  <si>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</si>
  <si>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</si>
  <si>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</si>
  <si>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</si>
  <si>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</si>
  <si>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</si>
  <si>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</si>
  <si>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</si>
  <si>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</si>
  <si>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</si>
  <si>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</si>
  <si>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</si>
  <si>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</si>
  <si>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</si>
  <si>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</si>
  <si>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</si>
  <si>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</si>
  <si>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</si>
  <si>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İstanbul</t>
    </r>
    <r>
      <rPr>
        <b/>
        <sz val="14"/>
        <rFont val="Arial"/>
        <family val="2"/>
        <charset val="162"/>
      </rPr>
      <t xml:space="preserve">
</t>
    </r>
    <r>
      <rPr>
        <b/>
        <sz val="13"/>
        <rFont val="Arial"/>
        <family val="2"/>
        <charset val="162"/>
      </rPr>
      <t>HAKAN KÖMÜR</t>
    </r>
  </si>
  <si>
    <t>Sıra No</t>
  </si>
  <si>
    <r>
      <t>İstanbul Avrupa Yakası</t>
    </r>
    <r>
      <rPr>
        <b/>
        <sz val="14"/>
        <rFont val="Arial"/>
        <family val="2"/>
        <charset val="162"/>
      </rPr>
      <t xml:space="preserve">
SHELL TÜRKİYE</t>
    </r>
  </si>
  <si>
    <t>TESİSAT DERGİSİ - B2B MEDYA - TEKNİK SEKTÖR YAYINCILIĞI</t>
  </si>
  <si>
    <t>0,802400 x 1000
4731 x 0,65</t>
  </si>
  <si>
    <t>0,881106 x 1000
5046 x 0,65</t>
  </si>
  <si>
    <t>En 
Ucuza 
Göre 
Yakıt Maliyeti 
İndeksi</t>
  </si>
  <si>
    <r>
      <rPr>
        <sz val="11"/>
        <rFont val="Arial"/>
        <family val="2"/>
        <charset val="162"/>
      </rPr>
      <t xml:space="preserve">Değişim </t>
    </r>
    <r>
      <rPr>
        <b/>
        <sz val="11"/>
        <rFont val="Arial"/>
        <family val="2"/>
        <charset val="162"/>
      </rPr>
      <t xml:space="preserve">
Sırası</t>
    </r>
  </si>
  <si>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</si>
  <si>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t>1,640000 x 1000</t>
    </r>
    <r>
      <rPr>
        <vertAlign val="superscript"/>
        <sz val="11"/>
        <rFont val="Arial"/>
        <family val="2"/>
        <charset val="162"/>
      </rPr>
      <t xml:space="preserve">
</t>
    </r>
    <r>
      <rPr>
        <sz val="11"/>
        <rFont val="Arial"/>
        <family val="2"/>
        <charset val="162"/>
      </rPr>
      <t>7.000 x 0,65</t>
    </r>
  </si>
  <si>
    <t>1,424484 x 1000 
8250 x 1,07</t>
  </si>
  <si>
    <r>
      <t>1,269849 x 1000</t>
    </r>
    <r>
      <rPr>
        <vertAlign val="superscript"/>
        <sz val="11"/>
        <rFont val="Arial"/>
        <family val="2"/>
        <charset val="162"/>
      </rPr>
      <t xml:space="preserve">
</t>
    </r>
    <r>
      <rPr>
        <sz val="11"/>
        <rFont val="Arial"/>
        <family val="2"/>
        <charset val="162"/>
      </rPr>
      <t xml:space="preserve"> 8250 x 1,07</t>
    </r>
  </si>
  <si>
    <r>
      <t>1,300471 x 1000</t>
    </r>
    <r>
      <rPr>
        <vertAlign val="superscript"/>
        <sz val="11"/>
        <rFont val="Arial"/>
        <family val="2"/>
        <charset val="162"/>
      </rPr>
      <t xml:space="preserve">
</t>
    </r>
    <r>
      <rPr>
        <sz val="11"/>
        <rFont val="Arial"/>
        <family val="2"/>
        <charset val="162"/>
      </rPr>
      <t xml:space="preserve"> 8250 x 1,07</t>
    </r>
  </si>
  <si>
    <r>
      <t>1,357984 x 1000</t>
    </r>
    <r>
      <rPr>
        <vertAlign val="superscript"/>
        <sz val="11"/>
        <rFont val="Arial"/>
        <family val="2"/>
        <charset val="162"/>
      </rPr>
      <t xml:space="preserve">
</t>
    </r>
    <r>
      <rPr>
        <sz val="11"/>
        <rFont val="Arial"/>
        <family val="2"/>
        <charset val="162"/>
      </rPr>
      <t>8250 x 1,07</t>
    </r>
  </si>
  <si>
    <r>
      <t>0,569515 x 1000</t>
    </r>
    <r>
      <rPr>
        <vertAlign val="superscript"/>
        <sz val="11"/>
        <rFont val="Arial"/>
        <family val="2"/>
        <charset val="162"/>
      </rPr>
      <t xml:space="preserve">
</t>
    </r>
    <r>
      <rPr>
        <sz val="11"/>
        <rFont val="Arial"/>
        <family val="2"/>
        <charset val="162"/>
      </rPr>
      <t>860 x 0,99</t>
    </r>
  </si>
  <si>
    <r>
      <t>0,752751 x 1000</t>
    </r>
    <r>
      <rPr>
        <vertAlign val="superscript"/>
        <sz val="11"/>
        <rFont val="Arial"/>
        <family val="2"/>
        <charset val="162"/>
      </rPr>
      <t xml:space="preserve">
</t>
    </r>
    <r>
      <rPr>
        <sz val="11"/>
        <rFont val="Arial"/>
        <family val="2"/>
        <charset val="162"/>
      </rPr>
      <t>860 x 0,99</t>
    </r>
  </si>
  <si>
    <t xml:space="preserve">09 Ocak 2018
Tarihindeki 
Birim Fiyatları </t>
  </si>
  <si>
    <r>
      <rPr>
        <b/>
        <sz val="11"/>
        <rFont val="Arial"/>
        <family val="2"/>
        <charset val="162"/>
      </rPr>
      <t>2.</t>
    </r>
    <r>
      <rPr>
        <sz val="11"/>
        <rFont val="Arial"/>
        <family val="2"/>
        <charset val="162"/>
      </rPr>
      <t xml:space="preserve">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</si>
  <si>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1,239880 x 1000</t>
    </r>
    <r>
      <rPr>
        <vertAlign val="superscript"/>
        <sz val="11"/>
        <rFont val="Arial"/>
        <family val="2"/>
        <charset val="162"/>
      </rPr>
      <t xml:space="preserve"> 
</t>
    </r>
    <r>
      <rPr>
        <sz val="11"/>
        <rFont val="Arial"/>
        <family val="2"/>
        <charset val="162"/>
      </rPr>
      <t>8250 x 1,07</t>
    </r>
  </si>
  <si>
    <r>
      <t>4,030000 x 1000</t>
    </r>
    <r>
      <rPr>
        <vertAlign val="superscript"/>
        <sz val="11"/>
        <rFont val="Arial"/>
        <family val="2"/>
        <charset val="162"/>
      </rPr>
      <t xml:space="preserve">
</t>
    </r>
    <r>
      <rPr>
        <sz val="11"/>
        <rFont val="Arial"/>
        <family val="2"/>
        <charset val="162"/>
      </rPr>
      <t>9.875 x 0,80</t>
    </r>
  </si>
  <si>
    <r>
      <t>7,112426 x 1000</t>
    </r>
    <r>
      <rPr>
        <vertAlign val="superscript"/>
        <sz val="11"/>
        <rFont val="Arial"/>
        <family val="2"/>
        <charset val="162"/>
      </rPr>
      <t xml:space="preserve">
</t>
    </r>
    <r>
      <rPr>
        <sz val="11"/>
        <rFont val="Arial"/>
        <family val="2"/>
        <charset val="162"/>
      </rPr>
      <t>10.256 x 0,84</t>
    </r>
  </si>
  <si>
    <r>
      <t xml:space="preserve">(  30 Ocak 2019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</si>
  <si>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30 Ocak 2019
</t>
    </r>
    <r>
      <rPr>
        <sz val="12"/>
        <rFont val="Arial"/>
        <family val="2"/>
        <charset val="162"/>
      </rPr>
      <t>Tarihindeki
Birim Fiyat</t>
    </r>
  </si>
  <si>
    <r>
      <t>30 Ocak 2019</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</si>
  <si>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30 Ocak 2019
09 Ocak 2018</t>
  </si>
  <si>
    <r>
      <t>8,84104 x 1000</t>
    </r>
    <r>
      <rPr>
        <vertAlign val="superscript"/>
        <sz val="11"/>
        <rFont val="Arial"/>
        <family val="2"/>
        <charset val="162"/>
      </rPr>
      <t xml:space="preserve">
</t>
    </r>
    <r>
      <rPr>
        <sz val="11"/>
        <rFont val="Arial"/>
        <family val="2"/>
        <charset val="162"/>
      </rPr>
      <t>11.100 x 1,06</t>
    </r>
  </si>
  <si>
    <r>
      <t>8,375000 x 1000</t>
    </r>
    <r>
      <rPr>
        <vertAlign val="superscript"/>
        <sz val="11"/>
        <rFont val="Arial"/>
        <family val="2"/>
        <charset val="162"/>
      </rPr>
      <t xml:space="preserve">
</t>
    </r>
    <r>
      <rPr>
        <sz val="11"/>
        <rFont val="Arial"/>
        <family val="2"/>
        <charset val="162"/>
      </rPr>
      <t>11.000 x 0,90</t>
    </r>
  </si>
  <si>
    <r>
      <t xml:space="preserve">30 Ocak </t>
    </r>
    <r>
      <rPr>
        <b/>
        <sz val="12"/>
        <rFont val="Arial"/>
        <family val="2"/>
        <charset val="162"/>
      </rPr>
      <t>2019</t>
    </r>
    <r>
      <rPr>
        <sz val="12"/>
        <rFont val="Arial"/>
        <family val="2"/>
        <charset val="162"/>
      </rPr>
      <t xml:space="preserve"> tarihinde</t>
    </r>
  </si>
  <si>
    <r>
      <t xml:space="preserve">30 Ocak </t>
    </r>
    <r>
      <rPr>
        <b/>
        <sz val="12"/>
        <rFont val="Arial"/>
        <family val="2"/>
        <charset val="162"/>
      </rPr>
      <t>2018</t>
    </r>
    <r>
      <rPr>
        <sz val="12"/>
        <rFont val="Arial"/>
        <family val="2"/>
        <charset val="162"/>
      </rPr>
      <t xml:space="preserve"> tarihinde</t>
    </r>
  </si>
  <si>
    <r>
      <t>4. Doğalgaz</t>
    </r>
    <r>
      <rPr>
        <sz val="11"/>
        <rFont val="Arial"/>
        <family val="2"/>
        <charset val="162"/>
      </rPr>
      <t xml:space="preserve"> fiyatları 01 Ocak 2019 tarihinde yayınlanan, 30 Ocak 2019tarihinde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</si>
  <si>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6.</t>
    </r>
    <r>
      <rPr>
        <sz val="11"/>
        <rFont val="Arial"/>
        <family val="2"/>
        <charset val="162"/>
      </rPr>
      <t xml:space="preserve"> </t>
    </r>
    <r>
      <rPr>
        <b/>
        <sz val="11"/>
        <rFont val="Arial"/>
        <family val="2"/>
        <charset val="162"/>
      </rPr>
      <t xml:space="preserve">Elektrik </t>
    </r>
    <r>
      <rPr>
        <sz val="11"/>
        <rFont val="Arial"/>
        <family val="2"/>
        <charset val="162"/>
      </rPr>
      <t>birim fiyatları 01 Ocak 2019 tarihinde yayınlana, 30 Ocak 2019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</si>
  <si>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rPr>
        <b/>
        <sz val="11"/>
        <rFont val="Arial"/>
        <family val="2"/>
        <charset val="162"/>
      </rPr>
      <t>7.</t>
    </r>
    <r>
      <rPr>
        <sz val="11"/>
        <rFont val="Arial"/>
        <family val="2"/>
        <charset val="162"/>
      </rPr>
      <t xml:space="preserve">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30 Ocak 2019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</si>
  <si>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30 Ocak 2019 tarihinde geçerli olan </t>
    </r>
    <r>
      <rPr>
        <b/>
        <sz val="11"/>
        <rFont val="Arial"/>
        <family val="2"/>
        <charset val="162"/>
      </rPr>
      <t>TKİ - ELİ</t>
    </r>
    <r>
      <rPr>
        <sz val="11"/>
        <rFont val="Arial"/>
        <family val="2"/>
        <charset val="162"/>
      </rPr>
      <t>'nin 01 Ağustos 2018 tarihli Isınma Amaçlı (Torbalanmış) Kömürlerin İstanbul Bayi Depo Satış Fiyatları listesinden alınmış  Soma Kısrakdere; +18 mm Yıkanmış Parça - Torba: 453 TL/ton (KDV Hariç),  +20 mm Yıkanmış Parça - Torba: 506 TL/ton (KDV Hariç) fiyatına nakliye bedeli (114,05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</si>
  <si>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30 Ocak 2019 tarihinde geçerli olan </t>
    </r>
    <r>
      <rPr>
        <b/>
        <sz val="11"/>
        <rFont val="Arial"/>
        <family val="2"/>
        <charset val="162"/>
      </rPr>
      <t>portakal tipi</t>
    </r>
    <r>
      <rPr>
        <sz val="11"/>
        <rFont val="Arial"/>
        <family val="2"/>
        <charset val="162"/>
      </rPr>
      <t xml:space="preserve"> </t>
    </r>
    <r>
      <rPr>
        <b/>
        <sz val="11"/>
        <rFont val="Arial"/>
        <family val="2"/>
        <charset val="162"/>
      </rPr>
      <t xml:space="preserve">ithal linyit </t>
    </r>
    <r>
      <rPr>
        <sz val="11"/>
        <rFont val="Arial"/>
        <family val="2"/>
        <charset val="162"/>
      </rPr>
      <t>için nakliye ücreti ve KDV dahil bayi satış fiyatı 41,00 TL/25 kg.torba veya 1.640 TL/ton'dur.</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</si>
  <si>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25 Ocak 2019 tarihlerinde yayınlanan 30 Ocak 2019 tarihinde geçerli olan AYGAZ ve  İPRAGAZ fiyat sirkülerlerinden alınmış fiyatların ortalamasıdır. </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</si>
  <si>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</si>
  <si>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 xml:space="preserve">Ankara
</t>
    </r>
    <r>
      <rPr>
        <b/>
        <sz val="12"/>
        <rFont val="Arial"/>
        <family val="2"/>
      </rPr>
      <t>BAŞKENTGAZ</t>
    </r>
  </si>
  <si>
    <t>8250
kcal/m³</t>
  </si>
  <si>
    <t>TL/m³</t>
  </si>
  <si>
    <t xml:space="preserve">1,126016 x 1000
8250 x 0,93 </t>
  </si>
  <si>
    <r>
      <t>TL/m</t>
    </r>
    <r>
      <rPr>
        <vertAlign val="superscript"/>
        <sz val="11"/>
        <rFont val="Arial"/>
        <family val="2"/>
      </rPr>
      <t>3</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</si>
  <si>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</si>
  <si>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t xml:space="preserve">İstanbul
</t>
    </r>
    <r>
      <rPr>
        <b/>
        <sz val="12"/>
        <rFont val="Arial"/>
        <family val="2"/>
      </rPr>
      <t>İGDAŞ</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</si>
  <si>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</si>
  <si>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0 - 800.000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</si>
  <si>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</si>
  <si>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</si>
  <si>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İzmit
</t>
    </r>
    <r>
      <rPr>
        <b/>
        <sz val="12"/>
        <rFont val="Arial"/>
        <family val="2"/>
      </rPr>
      <t>İZGAZ ENGIE</t>
    </r>
  </si>
  <si>
    <t xml:space="preserve">1,143929 x 1000
8250 x 0,93 </t>
  </si>
</sst>
</file>

<file path=xl/styles.xml><?xml version="1.0" encoding="utf-8"?>
<styleSheet xmlns="http://schemas.openxmlformats.org/spreadsheetml/2006/main">
  <numFmts count="5">
    <numFmt numFmtId="164" formatCode="#,##0.000000"/>
    <numFmt numFmtId="165" formatCode="0.0000"/>
    <numFmt numFmtId="166" formatCode="#,##0.0000"/>
    <numFmt numFmtId="167" formatCode="0.000000"/>
    <numFmt numFmtId="168" formatCode="0.0%"/>
  </numFmts>
  <fonts count="30">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sz val="13.5"/>
      <name val="Arial"/>
      <family val="2"/>
      <charset val="162"/>
    </font>
    <font>
      <b/>
      <sz val="13.5"/>
      <name val="Arial"/>
      <family val="2"/>
      <charset val="162"/>
    </font>
    <font>
      <sz val="13.5"/>
      <name val="Arial"/>
      <family val="2"/>
    </font>
    <font>
      <b/>
      <sz val="12"/>
      <name val="Arial"/>
      <family val="2"/>
    </font>
    <font>
      <vertAlign val="superscript"/>
      <sz val="12"/>
      <name val="Arial"/>
      <family val="2"/>
      <charset val="162"/>
    </font>
    <font>
      <sz val="12"/>
      <name val="Arial"/>
      <family val="2"/>
    </font>
    <font>
      <sz val="11"/>
      <name val="Arial"/>
      <family val="2"/>
    </font>
    <font>
      <b/>
      <sz val="16"/>
      <name val="Arial"/>
      <family val="2"/>
    </font>
    <font>
      <b/>
      <sz val="20"/>
      <name val="Arial"/>
      <family val="2"/>
    </font>
    <font>
      <vertAlign val="superscript"/>
      <sz val="11"/>
      <name val="Arial"/>
      <family val="2"/>
    </font>
  </fonts>
  <fills count="29">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rgb="FFC1E0FF"/>
        <bgColor indexed="64"/>
      </patternFill>
    </fill>
    <fill>
      <patternFill patternType="solid">
        <fgColor rgb="FF93DEED"/>
        <bgColor indexed="64"/>
      </patternFill>
    </fill>
    <fill>
      <patternFill patternType="solid">
        <fgColor rgb="FF6CD2E6"/>
        <bgColor indexed="64"/>
      </patternFill>
    </fill>
    <fill>
      <patternFill patternType="solid">
        <fgColor rgb="FFFCD9BC"/>
        <bgColor indexed="64"/>
      </patternFill>
    </fill>
    <fill>
      <patternFill patternType="solid">
        <fgColor rgb="FFDFD9E7"/>
        <bgColor indexed="64"/>
      </patternFill>
    </fill>
    <fill>
      <patternFill patternType="solid">
        <fgColor rgb="FFCABFD7"/>
        <bgColor indexed="64"/>
      </patternFill>
    </fill>
    <fill>
      <patternFill patternType="solid">
        <fgColor rgb="FF05FF76"/>
        <bgColor indexed="64"/>
      </patternFill>
    </fill>
    <fill>
      <patternFill patternType="solid">
        <fgColor rgb="FFA7FFCF"/>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2CE3FC"/>
        <bgColor indexed="64"/>
      </patternFill>
    </fill>
    <fill>
      <patternFill patternType="solid">
        <fgColor rgb="FFFABA86"/>
        <bgColor indexed="64"/>
      </patternFill>
    </fill>
    <fill>
      <patternFill patternType="solid">
        <fgColor rgb="FFFFFDB7"/>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9BFFC8"/>
        <bgColor indexed="64"/>
      </patternFill>
    </fill>
    <fill>
      <patternFill patternType="solid">
        <fgColor theme="9" tint="0.59999389629810485"/>
        <bgColor indexed="64"/>
      </patternFill>
    </fill>
    <fill>
      <patternFill patternType="solid">
        <fgColor rgb="FF19FF81"/>
        <bgColor indexed="64"/>
      </patternFill>
    </fill>
    <fill>
      <patternFill patternType="solid">
        <fgColor rgb="FFFFFDA3"/>
        <bgColor indexed="64"/>
      </patternFill>
    </fill>
    <fill>
      <patternFill patternType="solid">
        <fgColor rgb="FFFFFC8F"/>
        <bgColor indexed="64"/>
      </patternFill>
    </fill>
    <fill>
      <patternFill patternType="solid">
        <fgColor rgb="FFFFFC75"/>
        <bgColor indexed="64"/>
      </patternFill>
    </fill>
    <fill>
      <patternFill patternType="solid">
        <fgColor rgb="FFFFFB5D"/>
        <bgColor indexed="64"/>
      </patternFill>
    </fill>
    <fill>
      <patternFill patternType="solid">
        <fgColor rgb="FFFFFA3F"/>
        <bgColor indexed="64"/>
      </patternFill>
    </fill>
    <fill>
      <patternFill patternType="solid">
        <fgColor rgb="FFFFFA25"/>
        <bgColor indexed="64"/>
      </patternFill>
    </fill>
  </fills>
  <borders count="74">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style="hair">
        <color indexed="64"/>
      </bottom>
      <diagonal/>
    </border>
    <border>
      <left style="thin">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313">
    <xf numFmtId="0" fontId="0" fillId="0" borderId="0" xfId="0"/>
    <xf numFmtId="0" fontId="14" fillId="0" borderId="0" xfId="0" applyFont="1" applyFill="1"/>
    <xf numFmtId="0" fontId="7" fillId="0" borderId="0" xfId="0"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8" fillId="0" borderId="0" xfId="0" applyFont="1" applyFill="1"/>
    <xf numFmtId="0" fontId="18" fillId="0" borderId="0" xfId="0" applyFont="1" applyFill="1" applyAlignment="1">
      <alignment horizontal="left"/>
    </xf>
    <xf numFmtId="0" fontId="17" fillId="0" borderId="0" xfId="0" applyFont="1" applyFill="1"/>
    <xf numFmtId="0" fontId="7" fillId="5" borderId="8" xfId="0" applyFont="1" applyFill="1" applyBorder="1" applyAlignment="1">
      <alignment horizontal="center" vertical="center"/>
    </xf>
    <xf numFmtId="0" fontId="7" fillId="5" borderId="13" xfId="0" applyFont="1" applyFill="1" applyBorder="1" applyAlignment="1">
      <alignment horizontal="center" vertical="center" wrapText="1"/>
    </xf>
    <xf numFmtId="3" fontId="7" fillId="5" borderId="4" xfId="0" applyNumberFormat="1" applyFont="1" applyFill="1" applyBorder="1" applyAlignment="1">
      <alignment vertical="center" wrapText="1"/>
    </xf>
    <xf numFmtId="9" fontId="7" fillId="5" borderId="9" xfId="0" applyNumberFormat="1" applyFont="1" applyFill="1" applyBorder="1" applyAlignment="1">
      <alignment horizontal="center" vertical="center"/>
    </xf>
    <xf numFmtId="0" fontId="5" fillId="5" borderId="6" xfId="0" applyFont="1" applyFill="1" applyBorder="1" applyAlignment="1">
      <alignment horizontal="center" vertical="center" wrapText="1"/>
    </xf>
    <xf numFmtId="167" fontId="10" fillId="5" borderId="9" xfId="0" applyNumberFormat="1" applyFont="1" applyFill="1" applyBorder="1" applyAlignment="1">
      <alignment horizontal="center" vertical="center"/>
    </xf>
    <xf numFmtId="0" fontId="7" fillId="6" borderId="6" xfId="0" applyFont="1" applyFill="1" applyBorder="1" applyAlignment="1">
      <alignment horizontal="center" vertical="center"/>
    </xf>
    <xf numFmtId="0" fontId="7" fillId="6" borderId="13" xfId="0" applyFont="1" applyFill="1" applyBorder="1" applyAlignment="1">
      <alignment horizontal="center" vertical="center" wrapText="1"/>
    </xf>
    <xf numFmtId="3" fontId="7" fillId="6" borderId="4" xfId="0" applyNumberFormat="1" applyFont="1" applyFill="1" applyBorder="1" applyAlignment="1">
      <alignment vertical="center" wrapText="1"/>
    </xf>
    <xf numFmtId="9" fontId="7" fillId="6" borderId="9" xfId="0" applyNumberFormat="1" applyFont="1" applyFill="1" applyBorder="1" applyAlignment="1">
      <alignment horizontal="center" vertical="center"/>
    </xf>
    <xf numFmtId="0" fontId="5" fillId="6" borderId="6" xfId="0" applyFont="1" applyFill="1" applyBorder="1" applyAlignment="1">
      <alignment horizontal="center" vertical="center" wrapText="1"/>
    </xf>
    <xf numFmtId="167" fontId="10" fillId="6" borderId="9" xfId="0" applyNumberFormat="1" applyFont="1" applyFill="1" applyBorder="1" applyAlignment="1">
      <alignment horizontal="center" vertical="center"/>
    </xf>
    <xf numFmtId="0" fontId="7" fillId="7" borderId="6" xfId="0" applyFont="1" applyFill="1" applyBorder="1" applyAlignment="1">
      <alignment horizontal="center" vertical="center"/>
    </xf>
    <xf numFmtId="0" fontId="7" fillId="7" borderId="4" xfId="0" applyFont="1" applyFill="1" applyBorder="1" applyAlignment="1">
      <alignment horizontal="center" vertical="center" wrapText="1"/>
    </xf>
    <xf numFmtId="0" fontId="7" fillId="7" borderId="4" xfId="0" applyFont="1" applyFill="1" applyBorder="1" applyAlignment="1">
      <alignment vertical="center" wrapText="1"/>
    </xf>
    <xf numFmtId="9" fontId="7" fillId="7" borderId="9" xfId="0" applyNumberFormat="1" applyFont="1" applyFill="1" applyBorder="1" applyAlignment="1">
      <alignment horizontal="center" vertical="center"/>
    </xf>
    <xf numFmtId="0" fontId="5" fillId="7" borderId="6" xfId="0" applyFont="1" applyFill="1" applyBorder="1" applyAlignment="1">
      <alignment horizontal="center" vertical="center" wrapText="1"/>
    </xf>
    <xf numFmtId="0" fontId="7" fillId="8" borderId="8" xfId="0" applyFont="1" applyFill="1" applyBorder="1" applyAlignment="1">
      <alignment horizontal="center" vertical="center"/>
    </xf>
    <xf numFmtId="0" fontId="7" fillId="8" borderId="5" xfId="0" applyFont="1" applyFill="1" applyBorder="1" applyAlignment="1">
      <alignment horizontal="center" vertical="center" wrapText="1"/>
    </xf>
    <xf numFmtId="0" fontId="7" fillId="8" borderId="5" xfId="0" applyFont="1" applyFill="1" applyBorder="1" applyAlignment="1">
      <alignment vertical="center" wrapText="1"/>
    </xf>
    <xf numFmtId="9" fontId="7" fillId="8" borderId="12" xfId="0" applyNumberFormat="1" applyFont="1" applyFill="1" applyBorder="1" applyAlignment="1">
      <alignment horizontal="center" vertical="center"/>
    </xf>
    <xf numFmtId="0" fontId="5" fillId="8" borderId="8" xfId="0" applyFont="1" applyFill="1" applyBorder="1" applyAlignment="1">
      <alignment horizontal="center" vertical="center" wrapText="1"/>
    </xf>
    <xf numFmtId="0" fontId="7" fillId="9" borderId="6" xfId="0" applyFont="1" applyFill="1" applyBorder="1" applyAlignment="1">
      <alignment horizontal="center" vertical="center"/>
    </xf>
    <xf numFmtId="0" fontId="7" fillId="9" borderId="5" xfId="0" applyFont="1" applyFill="1" applyBorder="1" applyAlignment="1">
      <alignment horizontal="center" vertical="center" wrapText="1"/>
    </xf>
    <xf numFmtId="0" fontId="7" fillId="9" borderId="5" xfId="0" applyFont="1" applyFill="1" applyBorder="1" applyAlignment="1">
      <alignment vertical="center" wrapText="1"/>
    </xf>
    <xf numFmtId="9" fontId="7" fillId="9" borderId="12" xfId="0" applyNumberFormat="1" applyFont="1" applyFill="1" applyBorder="1" applyAlignment="1">
      <alignment horizontal="center" vertical="center"/>
    </xf>
    <xf numFmtId="0" fontId="5" fillId="9" borderId="8" xfId="0" applyFont="1" applyFill="1" applyBorder="1" applyAlignment="1">
      <alignment horizontal="center" vertical="center" wrapText="1"/>
    </xf>
    <xf numFmtId="0" fontId="7" fillId="12" borderId="5" xfId="0" applyFont="1" applyFill="1" applyBorder="1" applyAlignment="1">
      <alignment horizontal="center" vertical="center" wrapText="1"/>
    </xf>
    <xf numFmtId="0" fontId="7" fillId="12" borderId="5" xfId="0" applyFont="1" applyFill="1" applyBorder="1" applyAlignment="1">
      <alignment vertical="center" wrapText="1"/>
    </xf>
    <xf numFmtId="9" fontId="7" fillId="12" borderId="12" xfId="0" applyNumberFormat="1" applyFont="1" applyFill="1" applyBorder="1" applyAlignment="1">
      <alignment horizontal="center" vertical="center"/>
    </xf>
    <xf numFmtId="0" fontId="5" fillId="12" borderId="8" xfId="0" applyFont="1" applyFill="1" applyBorder="1" applyAlignment="1">
      <alignment horizontal="center" vertical="center" wrapText="1"/>
    </xf>
    <xf numFmtId="0" fontId="7" fillId="12" borderId="8" xfId="0" applyFont="1" applyFill="1" applyBorder="1" applyAlignment="1">
      <alignment horizontal="center" vertical="center"/>
    </xf>
    <xf numFmtId="164" fontId="3" fillId="9" borderId="12" xfId="0" applyNumberFormat="1" applyFont="1" applyFill="1" applyBorder="1" applyAlignment="1">
      <alignment horizontal="right" vertical="center" wrapText="1"/>
    </xf>
    <xf numFmtId="164" fontId="3" fillId="5" borderId="12" xfId="0" applyNumberFormat="1" applyFont="1" applyFill="1" applyBorder="1" applyAlignment="1">
      <alignment horizontal="right" vertical="center" wrapText="1"/>
    </xf>
    <xf numFmtId="164" fontId="3" fillId="6" borderId="12" xfId="0" applyNumberFormat="1" applyFont="1" applyFill="1" applyBorder="1" applyAlignment="1">
      <alignment horizontal="right" vertical="center" wrapText="1"/>
    </xf>
    <xf numFmtId="164" fontId="3" fillId="7" borderId="9" xfId="0" applyNumberFormat="1" applyFont="1" applyFill="1" applyBorder="1" applyAlignment="1">
      <alignment horizontal="right" vertical="center" wrapText="1"/>
    </xf>
    <xf numFmtId="0" fontId="7" fillId="5" borderId="3"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7" fillId="12" borderId="3"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3" fillId="12" borderId="10" xfId="0" applyFont="1" applyFill="1" applyBorder="1" applyAlignment="1">
      <alignment horizontal="center" vertical="center" wrapText="1"/>
    </xf>
    <xf numFmtId="0" fontId="5" fillId="0" borderId="15" xfId="0" applyFont="1" applyFill="1" applyBorder="1" applyAlignment="1">
      <alignment horizontal="center" vertical="center" wrapText="1"/>
    </xf>
    <xf numFmtId="167" fontId="10" fillId="7" borderId="12" xfId="0" applyNumberFormat="1" applyFont="1" applyFill="1" applyBorder="1" applyAlignment="1">
      <alignment horizontal="center" vertical="center"/>
    </xf>
    <xf numFmtId="167" fontId="10" fillId="8" borderId="9" xfId="0" applyNumberFormat="1" applyFont="1" applyFill="1" applyBorder="1" applyAlignment="1">
      <alignment horizontal="center" vertical="center"/>
    </xf>
    <xf numFmtId="167" fontId="10" fillId="9" borderId="12" xfId="0" applyNumberFormat="1" applyFont="1" applyFill="1" applyBorder="1" applyAlignment="1">
      <alignment horizontal="center" vertical="center"/>
    </xf>
    <xf numFmtId="167" fontId="10" fillId="12" borderId="9" xfId="0" applyNumberFormat="1" applyFont="1" applyFill="1" applyBorder="1" applyAlignment="1">
      <alignment horizontal="center" vertical="center"/>
    </xf>
    <xf numFmtId="3" fontId="8" fillId="5" borderId="64" xfId="0" applyNumberFormat="1" applyFont="1" applyFill="1" applyBorder="1" applyAlignment="1">
      <alignment horizontal="center" vertical="center"/>
    </xf>
    <xf numFmtId="3" fontId="8" fillId="6" borderId="64" xfId="0" applyNumberFormat="1" applyFont="1" applyFill="1" applyBorder="1" applyAlignment="1">
      <alignment horizontal="center" vertical="center"/>
    </xf>
    <xf numFmtId="1" fontId="8" fillId="7" borderId="64" xfId="0" applyNumberFormat="1" applyFont="1" applyFill="1" applyBorder="1" applyAlignment="1">
      <alignment horizontal="center" vertical="center"/>
    </xf>
    <xf numFmtId="1" fontId="8" fillId="8" borderId="63" xfId="0" applyNumberFormat="1" applyFont="1" applyFill="1" applyBorder="1" applyAlignment="1">
      <alignment horizontal="center" vertical="center"/>
    </xf>
    <xf numFmtId="1" fontId="8" fillId="9" borderId="63" xfId="0" applyNumberFormat="1" applyFont="1" applyFill="1" applyBorder="1" applyAlignment="1">
      <alignment horizontal="center" vertical="center"/>
    </xf>
    <xf numFmtId="1" fontId="8" fillId="12" borderId="63" xfId="0" applyNumberFormat="1" applyFont="1" applyFill="1" applyBorder="1" applyAlignment="1">
      <alignment horizontal="center" vertical="center"/>
    </xf>
    <xf numFmtId="0" fontId="6" fillId="0" borderId="14" xfId="0" applyFont="1" applyFill="1" applyBorder="1" applyAlignment="1">
      <alignment horizontal="center" vertical="center" wrapText="1"/>
    </xf>
    <xf numFmtId="0" fontId="7" fillId="0" borderId="0" xfId="0" applyFont="1" applyFill="1" applyAlignment="1">
      <alignment horizontal="center" vertical="center"/>
    </xf>
    <xf numFmtId="0" fontId="10" fillId="7" borderId="2" xfId="0" applyFont="1" applyFill="1" applyBorder="1" applyAlignment="1">
      <alignment horizontal="center" vertical="center"/>
    </xf>
    <xf numFmtId="0" fontId="10" fillId="5" borderId="3" xfId="0" applyFont="1" applyFill="1" applyBorder="1" applyAlignment="1">
      <alignment horizontal="center" vertical="center"/>
    </xf>
    <xf numFmtId="0" fontId="10" fillId="12" borderId="2" xfId="0" applyFont="1" applyFill="1" applyBorder="1" applyAlignment="1">
      <alignment horizontal="center" vertical="center"/>
    </xf>
    <xf numFmtId="0" fontId="10" fillId="9" borderId="3" xfId="0" applyFont="1" applyFill="1" applyBorder="1" applyAlignment="1">
      <alignment horizontal="center" vertical="center"/>
    </xf>
    <xf numFmtId="0" fontId="10" fillId="6" borderId="3" xfId="0" applyFont="1" applyFill="1" applyBorder="1" applyAlignment="1">
      <alignment horizontal="center" vertical="center"/>
    </xf>
    <xf numFmtId="0" fontId="10" fillId="8" borderId="3" xfId="0" applyFont="1" applyFill="1" applyBorder="1" applyAlignment="1">
      <alignment horizontal="center" vertical="center"/>
    </xf>
    <xf numFmtId="0" fontId="7" fillId="11" borderId="65" xfId="0" applyFont="1" applyFill="1" applyBorder="1" applyAlignment="1">
      <alignment horizontal="center" vertical="center"/>
    </xf>
    <xf numFmtId="0" fontId="3" fillId="11" borderId="66" xfId="0" applyFont="1" applyFill="1" applyBorder="1" applyAlignment="1">
      <alignment horizontal="center" vertical="center" wrapText="1"/>
    </xf>
    <xf numFmtId="0" fontId="7" fillId="11" borderId="67" xfId="0" applyFont="1" applyFill="1" applyBorder="1" applyAlignment="1">
      <alignment horizontal="center" vertical="center" wrapText="1"/>
    </xf>
    <xf numFmtId="0" fontId="7" fillId="11" borderId="68" xfId="0" applyFont="1" applyFill="1" applyBorder="1" applyAlignment="1">
      <alignment horizontal="center" vertical="center" wrapText="1"/>
    </xf>
    <xf numFmtId="0" fontId="7" fillId="11" borderId="68" xfId="0" applyFont="1" applyFill="1" applyBorder="1" applyAlignment="1">
      <alignment vertical="center" wrapText="1"/>
    </xf>
    <xf numFmtId="9" fontId="7" fillId="11" borderId="69" xfId="0" applyNumberFormat="1" applyFont="1" applyFill="1" applyBorder="1" applyAlignment="1">
      <alignment horizontal="center" vertical="center"/>
    </xf>
    <xf numFmtId="0" fontId="5" fillId="11" borderId="65" xfId="0" applyFont="1" applyFill="1" applyBorder="1" applyAlignment="1">
      <alignment horizontal="center" vertical="center" wrapText="1"/>
    </xf>
    <xf numFmtId="167" fontId="10" fillId="11" borderId="69" xfId="0" applyNumberFormat="1" applyFont="1" applyFill="1" applyBorder="1" applyAlignment="1">
      <alignment horizontal="center" vertical="center"/>
    </xf>
    <xf numFmtId="1" fontId="8" fillId="11" borderId="70" xfId="0" applyNumberFormat="1" applyFont="1" applyFill="1" applyBorder="1" applyAlignment="1">
      <alignment horizontal="center" vertical="center"/>
    </xf>
    <xf numFmtId="0" fontId="10" fillId="11" borderId="71" xfId="0" applyFont="1" applyFill="1" applyBorder="1" applyAlignment="1">
      <alignment horizontal="center" vertical="center"/>
    </xf>
    <xf numFmtId="0" fontId="7" fillId="10" borderId="17" xfId="0" applyFont="1" applyFill="1" applyBorder="1" applyAlignment="1">
      <alignment horizontal="center" vertical="center"/>
    </xf>
    <xf numFmtId="0" fontId="3" fillId="10" borderId="15" xfId="0" applyFont="1" applyFill="1" applyBorder="1" applyAlignment="1">
      <alignment horizontal="center" vertical="center" wrapText="1"/>
    </xf>
    <xf numFmtId="0" fontId="7" fillId="10" borderId="18" xfId="0" applyFont="1" applyFill="1" applyBorder="1" applyAlignment="1">
      <alignment horizontal="center" vertical="center" wrapText="1"/>
    </xf>
    <xf numFmtId="0" fontId="7" fillId="10" borderId="1" xfId="0" applyFont="1" applyFill="1" applyBorder="1" applyAlignment="1">
      <alignment horizontal="center" vertical="center" wrapText="1"/>
    </xf>
    <xf numFmtId="164" fontId="3" fillId="10" borderId="16" xfId="0" applyNumberFormat="1" applyFont="1" applyFill="1" applyBorder="1" applyAlignment="1">
      <alignment horizontal="right" vertical="center" wrapText="1"/>
    </xf>
    <xf numFmtId="0" fontId="7" fillId="10" borderId="1" xfId="0" applyFont="1" applyFill="1" applyBorder="1" applyAlignment="1">
      <alignment vertical="center" wrapText="1"/>
    </xf>
    <xf numFmtId="9" fontId="7" fillId="10" borderId="16" xfId="0" applyNumberFormat="1" applyFont="1" applyFill="1" applyBorder="1" applyAlignment="1">
      <alignment horizontal="center" vertical="center"/>
    </xf>
    <xf numFmtId="0" fontId="5" fillId="10" borderId="17" xfId="0" applyFont="1" applyFill="1" applyBorder="1" applyAlignment="1">
      <alignment horizontal="center" vertical="center" wrapText="1"/>
    </xf>
    <xf numFmtId="167" fontId="10" fillId="10" borderId="16" xfId="0" applyNumberFormat="1" applyFont="1" applyFill="1" applyBorder="1" applyAlignment="1">
      <alignment horizontal="center" vertical="center"/>
    </xf>
    <xf numFmtId="1" fontId="8" fillId="10" borderId="29" xfId="0" applyNumberFormat="1" applyFont="1" applyFill="1" applyBorder="1" applyAlignment="1">
      <alignment horizontal="center" vertical="center"/>
    </xf>
    <xf numFmtId="0" fontId="10" fillId="10" borderId="18" xfId="0" applyFont="1" applyFill="1" applyBorder="1" applyAlignment="1">
      <alignment horizontal="center" vertical="center"/>
    </xf>
    <xf numFmtId="164" fontId="3" fillId="18" borderId="12" xfId="0" applyNumberFormat="1" applyFont="1" applyFill="1" applyBorder="1" applyAlignment="1">
      <alignment horizontal="right" vertical="center" wrapText="1"/>
    </xf>
    <xf numFmtId="164" fontId="3" fillId="20" borderId="12" xfId="0" applyNumberFormat="1" applyFont="1" applyFill="1" applyBorder="1" applyAlignment="1">
      <alignment horizontal="right" vertical="center" wrapText="1"/>
    </xf>
    <xf numFmtId="164" fontId="3" fillId="21" borderId="12" xfId="0" applyNumberFormat="1" applyFont="1" applyFill="1" applyBorder="1" applyAlignment="1">
      <alignment horizontal="right" vertical="center" wrapText="1"/>
    </xf>
    <xf numFmtId="164" fontId="3" fillId="8" borderId="12" xfId="0" applyNumberFormat="1" applyFont="1" applyFill="1" applyBorder="1" applyAlignment="1">
      <alignment horizontal="right" vertical="center" wrapText="1"/>
    </xf>
    <xf numFmtId="164" fontId="3" fillId="12" borderId="12" xfId="0" applyNumberFormat="1" applyFont="1" applyFill="1" applyBorder="1" applyAlignment="1">
      <alignment horizontal="right" vertical="center" wrapText="1"/>
    </xf>
    <xf numFmtId="164" fontId="3" fillId="11" borderId="69" xfId="0" applyNumberFormat="1" applyFont="1" applyFill="1" applyBorder="1" applyAlignment="1">
      <alignment horizontal="right" vertical="center" wrapText="1"/>
    </xf>
    <xf numFmtId="164" fontId="3" fillId="17" borderId="12" xfId="0" applyNumberFormat="1" applyFont="1" applyFill="1" applyBorder="1" applyAlignment="1">
      <alignment horizontal="right" vertical="center" wrapText="1"/>
    </xf>
    <xf numFmtId="3" fontId="5" fillId="5" borderId="5" xfId="0" applyNumberFormat="1" applyFont="1" applyFill="1" applyBorder="1" applyAlignment="1">
      <alignment vertical="center" wrapText="1"/>
    </xf>
    <xf numFmtId="3" fontId="5" fillId="6" borderId="5" xfId="0" applyNumberFormat="1" applyFont="1" applyFill="1" applyBorder="1" applyAlignment="1">
      <alignment vertical="center" wrapText="1"/>
    </xf>
    <xf numFmtId="164" fontId="3" fillId="7" borderId="12" xfId="0" applyNumberFormat="1" applyFont="1" applyFill="1" applyBorder="1" applyAlignment="1">
      <alignment horizontal="right" vertical="center" wrapText="1"/>
    </xf>
    <xf numFmtId="0" fontId="5" fillId="7" borderId="5" xfId="0" applyFont="1" applyFill="1" applyBorder="1" applyAlignment="1">
      <alignment vertical="center" wrapText="1"/>
    </xf>
    <xf numFmtId="0" fontId="5" fillId="8" borderId="5" xfId="0" applyFont="1" applyFill="1" applyBorder="1" applyAlignment="1">
      <alignment vertical="center" wrapText="1"/>
    </xf>
    <xf numFmtId="0" fontId="5" fillId="12" borderId="5" xfId="0" applyFont="1" applyFill="1" applyBorder="1" applyAlignment="1">
      <alignment vertical="center" wrapText="1"/>
    </xf>
    <xf numFmtId="0" fontId="5" fillId="9" borderId="5" xfId="0" applyFont="1" applyFill="1" applyBorder="1" applyAlignment="1">
      <alignment vertical="center" wrapText="1"/>
    </xf>
    <xf numFmtId="164" fontId="3" fillId="22" borderId="12" xfId="0" applyNumberFormat="1" applyFont="1" applyFill="1" applyBorder="1" applyAlignment="1">
      <alignment horizontal="right" vertical="center" wrapText="1"/>
    </xf>
    <xf numFmtId="0" fontId="5" fillId="11" borderId="5" xfId="0" applyFont="1" applyFill="1" applyBorder="1" applyAlignment="1">
      <alignment vertical="center" wrapText="1"/>
    </xf>
    <xf numFmtId="164" fontId="3" fillId="19" borderId="16" xfId="0" applyNumberFormat="1" applyFont="1" applyFill="1" applyBorder="1" applyAlignment="1">
      <alignment horizontal="right" vertical="center" wrapText="1"/>
    </xf>
    <xf numFmtId="0" fontId="5" fillId="10" borderId="1" xfId="0" applyFont="1" applyFill="1" applyBorder="1" applyAlignment="1">
      <alignment vertical="center" wrapText="1"/>
    </xf>
    <xf numFmtId="164" fontId="3" fillId="14" borderId="12" xfId="0" applyNumberFormat="1" applyFont="1" applyFill="1" applyBorder="1" applyAlignment="1">
      <alignment horizontal="right" vertical="center" wrapText="1"/>
    </xf>
    <xf numFmtId="0" fontId="7" fillId="14" borderId="65" xfId="0" applyFont="1" applyFill="1" applyBorder="1" applyAlignment="1">
      <alignment horizontal="center" vertical="center"/>
    </xf>
    <xf numFmtId="0" fontId="3" fillId="14" borderId="66" xfId="0" applyFont="1" applyFill="1" applyBorder="1" applyAlignment="1">
      <alignment horizontal="center" vertical="center" wrapText="1"/>
    </xf>
    <xf numFmtId="0" fontId="4" fillId="14" borderId="67" xfId="0" applyFont="1" applyFill="1" applyBorder="1" applyAlignment="1">
      <alignment horizontal="center" vertical="center" wrapText="1"/>
    </xf>
    <xf numFmtId="0" fontId="7" fillId="14" borderId="68" xfId="0" applyFont="1" applyFill="1" applyBorder="1" applyAlignment="1">
      <alignment horizontal="center" vertical="center" wrapText="1"/>
    </xf>
    <xf numFmtId="164" fontId="3" fillId="14" borderId="69" xfId="0" applyNumberFormat="1" applyFont="1" applyFill="1" applyBorder="1" applyAlignment="1">
      <alignment horizontal="right" vertical="center" wrapText="1"/>
    </xf>
    <xf numFmtId="0" fontId="7" fillId="14" borderId="68" xfId="0" applyFont="1" applyFill="1" applyBorder="1" applyAlignment="1">
      <alignment vertical="center" wrapText="1"/>
    </xf>
    <xf numFmtId="9" fontId="7" fillId="14" borderId="69" xfId="0" applyNumberFormat="1" applyFont="1" applyFill="1" applyBorder="1" applyAlignment="1">
      <alignment horizontal="center" vertical="center"/>
    </xf>
    <xf numFmtId="0" fontId="5" fillId="14" borderId="65" xfId="0" applyFont="1" applyFill="1" applyBorder="1" applyAlignment="1">
      <alignment horizontal="center" vertical="center" wrapText="1"/>
    </xf>
    <xf numFmtId="167" fontId="10" fillId="14" borderId="69" xfId="0" applyNumberFormat="1" applyFont="1" applyFill="1" applyBorder="1" applyAlignment="1">
      <alignment horizontal="center" vertical="center"/>
    </xf>
    <xf numFmtId="1" fontId="8" fillId="14" borderId="70" xfId="0" applyNumberFormat="1" applyFont="1" applyFill="1" applyBorder="1" applyAlignment="1">
      <alignment horizontal="center" vertical="center"/>
    </xf>
    <xf numFmtId="0" fontId="5" fillId="14" borderId="5" xfId="0" applyFont="1" applyFill="1" applyBorder="1" applyAlignment="1">
      <alignment vertical="center" wrapText="1"/>
    </xf>
    <xf numFmtId="0" fontId="10" fillId="14" borderId="71" xfId="0" applyFont="1" applyFill="1" applyBorder="1" applyAlignment="1">
      <alignment horizontal="center" vertical="center"/>
    </xf>
    <xf numFmtId="0" fontId="3" fillId="14" borderId="56" xfId="0" applyFont="1" applyFill="1" applyBorder="1" applyAlignment="1">
      <alignment horizontal="center" vertical="center" wrapText="1"/>
    </xf>
    <xf numFmtId="0" fontId="3" fillId="14" borderId="50" xfId="0" applyFont="1" applyFill="1" applyBorder="1" applyAlignment="1">
      <alignment horizontal="center" vertical="center" wrapText="1"/>
    </xf>
    <xf numFmtId="0" fontId="3" fillId="14" borderId="51" xfId="0" applyFont="1" applyFill="1" applyBorder="1" applyAlignment="1">
      <alignment horizontal="center" vertical="center" wrapText="1"/>
    </xf>
    <xf numFmtId="0" fontId="2" fillId="0" borderId="59" xfId="0" applyFont="1" applyFill="1" applyBorder="1" applyAlignment="1">
      <alignment horizontal="center" vertical="center" wrapText="1"/>
    </xf>
    <xf numFmtId="0" fontId="2" fillId="0" borderId="60" xfId="0" applyFont="1" applyFill="1" applyBorder="1" applyAlignment="1">
      <alignment horizontal="center" vertical="center" wrapText="1"/>
    </xf>
    <xf numFmtId="0" fontId="18" fillId="0" borderId="0" xfId="0" applyFont="1" applyFill="1" applyAlignment="1">
      <alignment horizontal="left" vertical="center"/>
    </xf>
    <xf numFmtId="0" fontId="6" fillId="0" borderId="32" xfId="0" applyFont="1" applyFill="1" applyBorder="1" applyAlignment="1">
      <alignment horizontal="left" vertical="center" wrapText="1"/>
    </xf>
    <xf numFmtId="0" fontId="5" fillId="0" borderId="33" xfId="0" applyFont="1" applyFill="1" applyBorder="1" applyAlignment="1">
      <alignment horizontal="left" vertical="center"/>
    </xf>
    <xf numFmtId="0" fontId="5" fillId="0" borderId="34" xfId="0" applyFont="1" applyFill="1" applyBorder="1" applyAlignment="1">
      <alignment horizontal="left" vertical="center"/>
    </xf>
    <xf numFmtId="0" fontId="5" fillId="0" borderId="20" xfId="0" applyFont="1" applyFill="1" applyBorder="1" applyAlignment="1">
      <alignment horizontal="left" wrapText="1"/>
    </xf>
    <xf numFmtId="0" fontId="5" fillId="0" borderId="21" xfId="0" applyFont="1" applyFill="1" applyBorder="1" applyAlignment="1">
      <alignment horizontal="left"/>
    </xf>
    <xf numFmtId="0" fontId="5" fillId="0" borderId="22" xfId="0" applyFont="1" applyFill="1" applyBorder="1" applyAlignment="1">
      <alignment horizontal="left"/>
    </xf>
    <xf numFmtId="165" fontId="21" fillId="3" borderId="40" xfId="0" applyNumberFormat="1" applyFont="1" applyFill="1" applyBorder="1" applyAlignment="1">
      <alignment horizontal="right" vertical="center" wrapText="1"/>
    </xf>
    <xf numFmtId="165" fontId="21" fillId="3" borderId="42" xfId="0" applyNumberFormat="1" applyFont="1" applyFill="1" applyBorder="1" applyAlignment="1">
      <alignment horizontal="right" vertical="center" wrapText="1"/>
    </xf>
    <xf numFmtId="0" fontId="20" fillId="4" borderId="36" xfId="0" applyFont="1" applyFill="1" applyBorder="1" applyAlignment="1">
      <alignment horizontal="left" vertical="center" wrapText="1"/>
    </xf>
    <xf numFmtId="0" fontId="20" fillId="4" borderId="38" xfId="0" applyFont="1" applyFill="1" applyBorder="1" applyAlignment="1">
      <alignment horizontal="left" vertical="center" wrapText="1"/>
    </xf>
    <xf numFmtId="165" fontId="21" fillId="4" borderId="35" xfId="0" applyNumberFormat="1" applyFont="1" applyFill="1" applyBorder="1" applyAlignment="1">
      <alignment horizontal="right" vertical="center" wrapText="1"/>
    </xf>
    <xf numFmtId="165" fontId="21" fillId="4" borderId="36" xfId="0" applyNumberFormat="1" applyFont="1" applyFill="1" applyBorder="1" applyAlignment="1">
      <alignment horizontal="right" vertical="center" wrapText="1"/>
    </xf>
    <xf numFmtId="0" fontId="20" fillId="3" borderId="42" xfId="0" applyFont="1" applyFill="1" applyBorder="1" applyAlignment="1">
      <alignment horizontal="left" vertical="center" wrapText="1"/>
    </xf>
    <xf numFmtId="0" fontId="20" fillId="3" borderId="43" xfId="0" applyFont="1" applyFill="1" applyBorder="1" applyAlignment="1">
      <alignment horizontal="left" vertical="center" wrapText="1"/>
    </xf>
    <xf numFmtId="166" fontId="21" fillId="3" borderId="40" xfId="0" applyNumberFormat="1" applyFont="1" applyFill="1" applyBorder="1" applyAlignment="1">
      <alignment horizontal="right" vertical="center"/>
    </xf>
    <xf numFmtId="166" fontId="21" fillId="3" borderId="42" xfId="0" applyNumberFormat="1" applyFont="1" applyFill="1" applyBorder="1" applyAlignment="1">
      <alignment horizontal="right" vertical="center"/>
    </xf>
    <xf numFmtId="0" fontId="5" fillId="0" borderId="32" xfId="0" applyFont="1" applyFill="1" applyBorder="1" applyAlignment="1">
      <alignment horizontal="left" vertical="center" wrapText="1"/>
    </xf>
    <xf numFmtId="166" fontId="21" fillId="4" borderId="35" xfId="0" applyNumberFormat="1" applyFont="1" applyFill="1" applyBorder="1" applyAlignment="1">
      <alignment horizontal="right" vertical="center"/>
    </xf>
    <xf numFmtId="166" fontId="21" fillId="4" borderId="36" xfId="0" applyNumberFormat="1" applyFont="1" applyFill="1" applyBorder="1" applyAlignment="1">
      <alignment horizontal="right" vertical="center"/>
    </xf>
    <xf numFmtId="0" fontId="17" fillId="4" borderId="37" xfId="0" applyFont="1" applyFill="1" applyBorder="1" applyAlignment="1">
      <alignment horizontal="center" vertical="center" wrapText="1"/>
    </xf>
    <xf numFmtId="0" fontId="17" fillId="4" borderId="36" xfId="0" applyFont="1" applyFill="1" applyBorder="1" applyAlignment="1">
      <alignment horizontal="center" vertical="center" wrapText="1"/>
    </xf>
    <xf numFmtId="0" fontId="17" fillId="4" borderId="38" xfId="0" applyFont="1" applyFill="1" applyBorder="1" applyAlignment="1">
      <alignment horizontal="center" vertical="center" wrapText="1"/>
    </xf>
    <xf numFmtId="9" fontId="10" fillId="4" borderId="35" xfId="0" applyNumberFormat="1" applyFont="1" applyFill="1" applyBorder="1" applyAlignment="1">
      <alignment horizontal="center" vertical="center"/>
    </xf>
    <xf numFmtId="9" fontId="10" fillId="4" borderId="39" xfId="0" applyNumberFormat="1" applyFont="1" applyFill="1" applyBorder="1" applyAlignment="1">
      <alignment horizontal="center" vertical="center"/>
    </xf>
    <xf numFmtId="0" fontId="5" fillId="2" borderId="32" xfId="0" applyFont="1" applyFill="1" applyBorder="1" applyAlignment="1">
      <alignment horizontal="left" vertical="center" wrapText="1"/>
    </xf>
    <xf numFmtId="0" fontId="5" fillId="2" borderId="33" xfId="0" applyFont="1" applyFill="1" applyBorder="1" applyAlignment="1">
      <alignment horizontal="left" vertical="center"/>
    </xf>
    <xf numFmtId="0" fontId="5" fillId="2" borderId="34" xfId="0" applyFont="1" applyFill="1" applyBorder="1" applyAlignment="1">
      <alignment horizontal="left" vertical="center"/>
    </xf>
    <xf numFmtId="0" fontId="6" fillId="2" borderId="32" xfId="0" applyFont="1" applyFill="1" applyBorder="1" applyAlignment="1">
      <alignment horizontal="left" vertical="center" wrapText="1"/>
    </xf>
    <xf numFmtId="0" fontId="19" fillId="13" borderId="12" xfId="0" applyFont="1" applyFill="1" applyBorder="1" applyAlignment="1">
      <alignment horizontal="center" vertical="center" wrapText="1"/>
    </xf>
    <xf numFmtId="0" fontId="13" fillId="13" borderId="11" xfId="0" applyFont="1" applyFill="1" applyBorder="1" applyAlignment="1">
      <alignment horizontal="center" vertical="center" wrapText="1"/>
    </xf>
    <xf numFmtId="0" fontId="13" fillId="13" borderId="5" xfId="0" applyFont="1" applyFill="1" applyBorder="1" applyAlignment="1">
      <alignment horizontal="center" vertical="center" wrapText="1"/>
    </xf>
    <xf numFmtId="164" fontId="4" fillId="15" borderId="47" xfId="0" applyNumberFormat="1" applyFont="1" applyFill="1" applyBorder="1" applyAlignment="1">
      <alignment horizontal="center" vertical="center" wrapText="1"/>
    </xf>
    <xf numFmtId="164" fontId="4" fillId="15" borderId="48" xfId="0" applyNumberFormat="1" applyFont="1" applyFill="1" applyBorder="1" applyAlignment="1">
      <alignment horizontal="center" vertical="center" wrapText="1"/>
    </xf>
    <xf numFmtId="164" fontId="4" fillId="15" borderId="49" xfId="0" applyNumberFormat="1" applyFont="1" applyFill="1" applyBorder="1" applyAlignment="1">
      <alignment horizontal="center" vertical="center" wrapText="1"/>
    </xf>
    <xf numFmtId="0" fontId="18" fillId="15" borderId="53" xfId="0" applyFont="1" applyFill="1" applyBorder="1" applyAlignment="1">
      <alignment horizontal="center" vertical="center" wrapText="1"/>
    </xf>
    <xf numFmtId="0" fontId="18" fillId="15" borderId="45" xfId="0" applyFont="1" applyFill="1" applyBorder="1" applyAlignment="1">
      <alignment horizontal="center" vertical="center" wrapText="1"/>
    </xf>
    <xf numFmtId="0" fontId="18" fillId="15" borderId="46"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5" fillId="16" borderId="19" xfId="0" applyFont="1" applyFill="1" applyBorder="1" applyAlignment="1">
      <alignment horizontal="center" vertical="center"/>
    </xf>
    <xf numFmtId="0" fontId="4" fillId="0" borderId="62" xfId="0" applyFont="1" applyFill="1" applyBorder="1" applyAlignment="1">
      <alignment horizontal="center" vertical="center" wrapText="1"/>
    </xf>
    <xf numFmtId="0" fontId="4" fillId="0" borderId="6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18" fillId="15" borderId="54" xfId="0" applyFont="1" applyFill="1" applyBorder="1" applyAlignment="1">
      <alignment horizontal="center" vertical="center" wrapText="1"/>
    </xf>
    <xf numFmtId="0" fontId="18" fillId="15" borderId="55" xfId="0" applyFont="1" applyFill="1" applyBorder="1" applyAlignment="1">
      <alignment horizontal="center" vertical="center" wrapText="1"/>
    </xf>
    <xf numFmtId="0" fontId="18" fillId="15" borderId="9" xfId="0" applyFont="1" applyFill="1" applyBorder="1" applyAlignment="1">
      <alignment horizontal="center" vertical="center" wrapText="1"/>
    </xf>
    <xf numFmtId="0" fontId="18" fillId="15" borderId="2" xfId="0" applyFont="1" applyFill="1" applyBorder="1" applyAlignment="1">
      <alignment horizontal="center" vertical="center" wrapText="1"/>
    </xf>
    <xf numFmtId="0" fontId="2" fillId="0" borderId="61" xfId="0" applyFont="1" applyFill="1" applyBorder="1" applyAlignment="1">
      <alignment horizontal="center" vertical="center" wrapText="1"/>
    </xf>
    <xf numFmtId="0" fontId="2" fillId="0" borderId="27" xfId="0" applyFont="1" applyFill="1" applyBorder="1" applyAlignment="1">
      <alignment horizontal="center" vertical="center" wrapText="1"/>
    </xf>
    <xf numFmtId="166" fontId="4" fillId="0" borderId="25" xfId="0" applyNumberFormat="1" applyFont="1" applyFill="1" applyBorder="1" applyAlignment="1">
      <alignment horizontal="center" vertical="center" wrapText="1"/>
    </xf>
    <xf numFmtId="166" fontId="2" fillId="0" borderId="61" xfId="0" applyNumberFormat="1" applyFont="1" applyFill="1" applyBorder="1" applyAlignment="1">
      <alignment horizontal="center" vertical="center" wrapText="1"/>
    </xf>
    <xf numFmtId="166" fontId="2" fillId="0" borderId="29" xfId="0" applyNumberFormat="1" applyFont="1" applyFill="1" applyBorder="1" applyAlignment="1">
      <alignment horizontal="center" vertical="center" wrapText="1"/>
    </xf>
    <xf numFmtId="166" fontId="2" fillId="0" borderId="16" xfId="0" applyNumberFormat="1"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6" xfId="0" applyFont="1" applyFill="1" applyBorder="1" applyAlignment="1">
      <alignment horizontal="center" vertical="center" textRotation="90" wrapText="1"/>
    </xf>
    <xf numFmtId="0" fontId="2" fillId="0" borderId="17" xfId="0" applyFont="1" applyFill="1" applyBorder="1" applyAlignment="1">
      <alignment horizontal="center" vertical="center" textRotation="90" wrapText="1"/>
    </xf>
    <xf numFmtId="0" fontId="2" fillId="0" borderId="57" xfId="0" applyFont="1" applyFill="1" applyBorder="1" applyAlignment="1">
      <alignment horizontal="center" vertical="center" wrapText="1"/>
    </xf>
    <xf numFmtId="0" fontId="2" fillId="0" borderId="58" xfId="0" applyFont="1" applyFill="1" applyBorder="1" applyAlignment="1">
      <alignment horizontal="center" vertical="center" wrapText="1"/>
    </xf>
    <xf numFmtId="9" fontId="10" fillId="3" borderId="40" xfId="0" applyNumberFormat="1" applyFont="1" applyFill="1" applyBorder="1" applyAlignment="1">
      <alignment horizontal="center" vertical="center"/>
    </xf>
    <xf numFmtId="9" fontId="10" fillId="3" borderId="41" xfId="0" applyNumberFormat="1" applyFont="1" applyFill="1" applyBorder="1" applyAlignment="1">
      <alignment horizontal="center" vertical="center"/>
    </xf>
    <xf numFmtId="0" fontId="17" fillId="3" borderId="44" xfId="0" applyFont="1" applyFill="1" applyBorder="1" applyAlignment="1">
      <alignment horizontal="center" vertical="center" wrapText="1"/>
    </xf>
    <xf numFmtId="0" fontId="17" fillId="3" borderId="45" xfId="0" applyFont="1" applyFill="1" applyBorder="1" applyAlignment="1">
      <alignment horizontal="center" vertical="center" wrapText="1"/>
    </xf>
    <xf numFmtId="0" fontId="17" fillId="3" borderId="46" xfId="0" applyFont="1" applyFill="1" applyBorder="1" applyAlignment="1">
      <alignment horizontal="center" vertical="center" wrapText="1"/>
    </xf>
    <xf numFmtId="0" fontId="17" fillId="15" borderId="0" xfId="0" applyFont="1" applyFill="1" applyBorder="1" applyAlignment="1">
      <alignment horizontal="center" vertical="center" wrapText="1"/>
    </xf>
    <xf numFmtId="0" fontId="17" fillId="15" borderId="52" xfId="0" applyFont="1" applyFill="1" applyBorder="1" applyAlignment="1">
      <alignment horizontal="center" vertical="center" wrapText="1"/>
    </xf>
    <xf numFmtId="0" fontId="17" fillId="15" borderId="13" xfId="0" applyFont="1" applyFill="1" applyBorder="1" applyAlignment="1">
      <alignment horizontal="center" vertical="center" wrapText="1"/>
    </xf>
    <xf numFmtId="0" fontId="17" fillId="15" borderId="4" xfId="0" applyFont="1" applyFill="1" applyBorder="1" applyAlignment="1">
      <alignment horizontal="center" vertical="center" wrapText="1"/>
    </xf>
    <xf numFmtId="0" fontId="14" fillId="0" borderId="30" xfId="0" applyFont="1" applyFill="1" applyBorder="1" applyAlignment="1">
      <alignment horizontal="center" vertical="center" wrapText="1"/>
    </xf>
    <xf numFmtId="0" fontId="14" fillId="0" borderId="31" xfId="0" applyFont="1" applyFill="1" applyBorder="1" applyAlignment="1">
      <alignment horizontal="center" vertical="center" wrapText="1"/>
    </xf>
    <xf numFmtId="0" fontId="7" fillId="17" borderId="25" xfId="0" applyFont="1" applyFill="1" applyBorder="1" applyAlignment="1">
      <alignment horizontal="center" vertical="center"/>
    </xf>
    <xf numFmtId="0" fontId="4" fillId="17" borderId="28" xfId="0" applyFont="1" applyFill="1" applyBorder="1" applyAlignment="1">
      <alignment horizontal="center" vertical="center" wrapText="1"/>
    </xf>
    <xf numFmtId="0" fontId="25" fillId="17" borderId="73" xfId="0" applyFont="1" applyFill="1" applyBorder="1" applyAlignment="1">
      <alignment horizontal="center" vertical="center" wrapText="1"/>
    </xf>
    <xf numFmtId="0" fontId="7" fillId="17" borderId="4" xfId="0" applyFont="1" applyFill="1" applyBorder="1" applyAlignment="1">
      <alignment horizontal="center" vertical="center" wrapText="1"/>
    </xf>
    <xf numFmtId="0" fontId="7" fillId="17" borderId="4" xfId="0" applyFont="1" applyFill="1" applyBorder="1" applyAlignment="1">
      <alignment vertical="center" wrapText="1"/>
    </xf>
    <xf numFmtId="9" fontId="7" fillId="17" borderId="9" xfId="0" applyNumberFormat="1" applyFont="1" applyFill="1" applyBorder="1" applyAlignment="1">
      <alignment horizontal="center" vertical="center"/>
    </xf>
    <xf numFmtId="0" fontId="5" fillId="17" borderId="6" xfId="0" applyFont="1" applyFill="1" applyBorder="1" applyAlignment="1">
      <alignment horizontal="center" vertical="center" wrapText="1"/>
    </xf>
    <xf numFmtId="167" fontId="10" fillId="17" borderId="9" xfId="0" applyNumberFormat="1" applyFont="1" applyFill="1" applyBorder="1" applyAlignment="1">
      <alignment horizontal="center" vertical="center"/>
    </xf>
    <xf numFmtId="1" fontId="8" fillId="17" borderId="63" xfId="0" applyNumberFormat="1" applyFont="1" applyFill="1" applyBorder="1" applyAlignment="1">
      <alignment horizontal="center" vertical="center"/>
    </xf>
    <xf numFmtId="164" fontId="3" fillId="17" borderId="61" xfId="0" applyNumberFormat="1" applyFont="1" applyFill="1" applyBorder="1" applyAlignment="1">
      <alignment horizontal="right" vertical="center" wrapText="1"/>
    </xf>
    <xf numFmtId="0" fontId="5" fillId="17" borderId="62" xfId="0" applyFont="1" applyFill="1" applyBorder="1" applyAlignment="1">
      <alignment vertical="center" wrapText="1"/>
    </xf>
    <xf numFmtId="0" fontId="10" fillId="17" borderId="3" xfId="0" applyFont="1" applyFill="1" applyBorder="1" applyAlignment="1">
      <alignment horizontal="center" vertical="center"/>
    </xf>
    <xf numFmtId="0" fontId="7" fillId="23" borderId="64" xfId="0" applyFont="1" applyFill="1" applyBorder="1" applyAlignment="1">
      <alignment horizontal="center" vertical="center"/>
    </xf>
    <xf numFmtId="0" fontId="2" fillId="23" borderId="10" xfId="0" applyFont="1" applyFill="1" applyBorder="1" applyAlignment="1">
      <alignment horizontal="center" vertical="center" wrapText="1"/>
    </xf>
    <xf numFmtId="0" fontId="7" fillId="23" borderId="72" xfId="0" applyFont="1" applyFill="1" applyBorder="1" applyAlignment="1">
      <alignment horizontal="center" vertical="center" wrapText="1"/>
    </xf>
    <xf numFmtId="0" fontId="7" fillId="23" borderId="5" xfId="0" applyFont="1" applyFill="1" applyBorder="1" applyAlignment="1">
      <alignment horizontal="center" vertical="center" wrapText="1"/>
    </xf>
    <xf numFmtId="164" fontId="3" fillId="23" borderId="9" xfId="0" applyNumberFormat="1" applyFont="1" applyFill="1" applyBorder="1" applyAlignment="1">
      <alignment horizontal="right" vertical="center" wrapText="1"/>
    </xf>
    <xf numFmtId="0" fontId="7" fillId="23" borderId="5" xfId="0" applyFont="1" applyFill="1" applyBorder="1" applyAlignment="1">
      <alignment vertical="center" wrapText="1"/>
    </xf>
    <xf numFmtId="9" fontId="7" fillId="23" borderId="9" xfId="0" applyNumberFormat="1" applyFont="1" applyFill="1" applyBorder="1" applyAlignment="1">
      <alignment horizontal="center" vertical="center"/>
    </xf>
    <xf numFmtId="0" fontId="5" fillId="23" borderId="6" xfId="0" applyFont="1" applyFill="1" applyBorder="1" applyAlignment="1">
      <alignment horizontal="center" vertical="center" wrapText="1"/>
    </xf>
    <xf numFmtId="167" fontId="10" fillId="23" borderId="9" xfId="0" applyNumberFormat="1" applyFont="1" applyFill="1" applyBorder="1" applyAlignment="1">
      <alignment horizontal="center" vertical="center"/>
    </xf>
    <xf numFmtId="1" fontId="8" fillId="23" borderId="63" xfId="0" applyNumberFormat="1" applyFont="1" applyFill="1" applyBorder="1" applyAlignment="1">
      <alignment horizontal="center" vertical="center"/>
    </xf>
    <xf numFmtId="164" fontId="3" fillId="23" borderId="12" xfId="0" applyNumberFormat="1" applyFont="1" applyFill="1" applyBorder="1" applyAlignment="1">
      <alignment horizontal="right" vertical="center" wrapText="1"/>
    </xf>
    <xf numFmtId="0" fontId="5" fillId="23" borderId="5" xfId="0" applyFont="1" applyFill="1" applyBorder="1" applyAlignment="1">
      <alignment vertical="center" wrapText="1"/>
    </xf>
    <xf numFmtId="0" fontId="10" fillId="23" borderId="3" xfId="0" applyFont="1" applyFill="1" applyBorder="1" applyAlignment="1">
      <alignment horizontal="center" vertical="center"/>
    </xf>
    <xf numFmtId="0" fontId="7" fillId="24" borderId="64" xfId="0" applyFont="1" applyFill="1" applyBorder="1" applyAlignment="1">
      <alignment horizontal="center" vertical="center"/>
    </xf>
    <xf numFmtId="0" fontId="2" fillId="24" borderId="10" xfId="0" applyFont="1" applyFill="1" applyBorder="1" applyAlignment="1">
      <alignment horizontal="center" vertical="center" wrapText="1"/>
    </xf>
    <xf numFmtId="0" fontId="7" fillId="24" borderId="72" xfId="0" applyFont="1" applyFill="1" applyBorder="1" applyAlignment="1">
      <alignment horizontal="center" vertical="center" wrapText="1"/>
    </xf>
    <xf numFmtId="0" fontId="7" fillId="24" borderId="4" xfId="0" applyFont="1" applyFill="1" applyBorder="1" applyAlignment="1">
      <alignment horizontal="center" vertical="center" wrapText="1"/>
    </xf>
    <xf numFmtId="164" fontId="3" fillId="24" borderId="9" xfId="0" applyNumberFormat="1" applyFont="1" applyFill="1" applyBorder="1" applyAlignment="1">
      <alignment horizontal="right" vertical="center" wrapText="1"/>
    </xf>
    <xf numFmtId="0" fontId="7" fillId="24" borderId="4" xfId="0" applyFont="1" applyFill="1" applyBorder="1" applyAlignment="1">
      <alignment vertical="center" wrapText="1"/>
    </xf>
    <xf numFmtId="9" fontId="7" fillId="24" borderId="9" xfId="0" applyNumberFormat="1" applyFont="1" applyFill="1" applyBorder="1" applyAlignment="1">
      <alignment horizontal="center" vertical="center"/>
    </xf>
    <xf numFmtId="0" fontId="5" fillId="24" borderId="6" xfId="0" applyFont="1" applyFill="1" applyBorder="1" applyAlignment="1">
      <alignment horizontal="center" vertical="center" wrapText="1"/>
    </xf>
    <xf numFmtId="167" fontId="10" fillId="24" borderId="9" xfId="0" applyNumberFormat="1" applyFont="1" applyFill="1" applyBorder="1" applyAlignment="1">
      <alignment horizontal="center" vertical="center"/>
    </xf>
    <xf numFmtId="1" fontId="8" fillId="24" borderId="63" xfId="0" applyNumberFormat="1" applyFont="1" applyFill="1" applyBorder="1" applyAlignment="1">
      <alignment horizontal="center" vertical="center"/>
    </xf>
    <xf numFmtId="164" fontId="3" fillId="24" borderId="12" xfId="0" applyNumberFormat="1" applyFont="1" applyFill="1" applyBorder="1" applyAlignment="1">
      <alignment horizontal="right" vertical="center" wrapText="1"/>
    </xf>
    <xf numFmtId="0" fontId="5" fillId="24" borderId="5" xfId="0" applyFont="1" applyFill="1" applyBorder="1" applyAlignment="1">
      <alignment vertical="center" wrapText="1"/>
    </xf>
    <xf numFmtId="0" fontId="10" fillId="24" borderId="3" xfId="0" applyFont="1" applyFill="1" applyBorder="1" applyAlignment="1">
      <alignment horizontal="center" vertical="center"/>
    </xf>
    <xf numFmtId="0" fontId="22" fillId="25" borderId="64" xfId="0" applyFont="1" applyFill="1" applyBorder="1" applyAlignment="1">
      <alignment horizontal="center" vertical="center"/>
    </xf>
    <xf numFmtId="0" fontId="23" fillId="25" borderId="10" xfId="0" applyFont="1" applyFill="1" applyBorder="1" applyAlignment="1">
      <alignment horizontal="center" vertical="center" wrapText="1"/>
    </xf>
    <xf numFmtId="0" fontId="25" fillId="25" borderId="72" xfId="0" applyFont="1" applyFill="1" applyBorder="1" applyAlignment="1">
      <alignment horizontal="center" vertical="center" wrapText="1"/>
    </xf>
    <xf numFmtId="0" fontId="22" fillId="25" borderId="64" xfId="0" applyFont="1" applyFill="1" applyBorder="1" applyAlignment="1">
      <alignment horizontal="center" vertical="center" wrapText="1"/>
    </xf>
    <xf numFmtId="164" fontId="21" fillId="25" borderId="12" xfId="0" applyNumberFormat="1" applyFont="1" applyFill="1" applyBorder="1" applyAlignment="1">
      <alignment horizontal="center" vertical="center" wrapText="1"/>
    </xf>
    <xf numFmtId="3" fontId="4" fillId="25" borderId="5" xfId="0" applyNumberFormat="1" applyFont="1" applyFill="1" applyBorder="1" applyAlignment="1">
      <alignment vertical="center" wrapText="1"/>
    </xf>
    <xf numFmtId="9" fontId="22" fillId="25" borderId="12" xfId="0" applyNumberFormat="1" applyFont="1" applyFill="1" applyBorder="1" applyAlignment="1">
      <alignment horizontal="center" vertical="center"/>
    </xf>
    <xf numFmtId="0" fontId="26" fillId="25" borderId="8" xfId="0" applyFont="1" applyFill="1" applyBorder="1" applyAlignment="1">
      <alignment horizontal="center" vertical="center" wrapText="1"/>
    </xf>
    <xf numFmtId="167" fontId="27" fillId="25" borderId="12" xfId="0" applyNumberFormat="1" applyFont="1" applyFill="1" applyBorder="1" applyAlignment="1">
      <alignment horizontal="center" vertical="center"/>
    </xf>
    <xf numFmtId="3" fontId="28" fillId="25" borderId="64" xfId="0" applyNumberFormat="1" applyFont="1" applyFill="1" applyBorder="1" applyAlignment="1">
      <alignment horizontal="center" vertical="center"/>
    </xf>
    <xf numFmtId="164" fontId="21" fillId="25" borderId="12" xfId="0" applyNumberFormat="1" applyFont="1" applyFill="1" applyBorder="1" applyAlignment="1">
      <alignment horizontal="right" vertical="center" wrapText="1"/>
    </xf>
    <xf numFmtId="166" fontId="26" fillId="25" borderId="5" xfId="0" applyNumberFormat="1" applyFont="1" applyFill="1" applyBorder="1" applyAlignment="1">
      <alignment vertical="center" wrapText="1"/>
    </xf>
    <xf numFmtId="0" fontId="21" fillId="25" borderId="72" xfId="0" applyFont="1" applyFill="1" applyBorder="1" applyAlignment="1">
      <alignment horizontal="center" vertical="center"/>
    </xf>
    <xf numFmtId="0" fontId="7" fillId="26" borderId="64" xfId="0" applyFont="1" applyFill="1" applyBorder="1" applyAlignment="1">
      <alignment horizontal="center" vertical="center"/>
    </xf>
    <xf numFmtId="0" fontId="2" fillId="26" borderId="10" xfId="0" applyFont="1" applyFill="1" applyBorder="1" applyAlignment="1">
      <alignment horizontal="center" vertical="center" wrapText="1"/>
    </xf>
    <xf numFmtId="0" fontId="7" fillId="26" borderId="72" xfId="0" applyFont="1" applyFill="1" applyBorder="1" applyAlignment="1">
      <alignment horizontal="center" vertical="center" wrapText="1"/>
    </xf>
    <xf numFmtId="0" fontId="7" fillId="26" borderId="5" xfId="0" applyFont="1" applyFill="1" applyBorder="1" applyAlignment="1">
      <alignment horizontal="center" vertical="center" wrapText="1"/>
    </xf>
    <xf numFmtId="164" fontId="3" fillId="26" borderId="9" xfId="0" applyNumberFormat="1" applyFont="1" applyFill="1" applyBorder="1" applyAlignment="1">
      <alignment horizontal="right" vertical="center" wrapText="1"/>
    </xf>
    <xf numFmtId="0" fontId="7" fillId="26" borderId="5" xfId="0" applyFont="1" applyFill="1" applyBorder="1" applyAlignment="1">
      <alignment vertical="center" wrapText="1"/>
    </xf>
    <xf numFmtId="9" fontId="7" fillId="26" borderId="9" xfId="0" applyNumberFormat="1" applyFont="1" applyFill="1" applyBorder="1" applyAlignment="1">
      <alignment horizontal="center" vertical="center"/>
    </xf>
    <xf numFmtId="0" fontId="5" fillId="26" borderId="8" xfId="0" applyFont="1" applyFill="1" applyBorder="1" applyAlignment="1">
      <alignment horizontal="center" vertical="center" wrapText="1"/>
    </xf>
    <xf numFmtId="167" fontId="10" fillId="26" borderId="9" xfId="0" applyNumberFormat="1" applyFont="1" applyFill="1" applyBorder="1" applyAlignment="1">
      <alignment horizontal="center" vertical="center"/>
    </xf>
    <xf numFmtId="1" fontId="8" fillId="26" borderId="63" xfId="0" applyNumberFormat="1" applyFont="1" applyFill="1" applyBorder="1" applyAlignment="1">
      <alignment horizontal="center" vertical="center"/>
    </xf>
    <xf numFmtId="164" fontId="3" fillId="26" borderId="12" xfId="0" applyNumberFormat="1" applyFont="1" applyFill="1" applyBorder="1" applyAlignment="1">
      <alignment horizontal="right" vertical="center" wrapText="1"/>
    </xf>
    <xf numFmtId="0" fontId="5" fillId="26" borderId="5" xfId="0" applyFont="1" applyFill="1" applyBorder="1" applyAlignment="1">
      <alignment vertical="center" wrapText="1"/>
    </xf>
    <xf numFmtId="0" fontId="10" fillId="26" borderId="3" xfId="0" applyFont="1" applyFill="1" applyBorder="1" applyAlignment="1">
      <alignment horizontal="center" vertical="center"/>
    </xf>
    <xf numFmtId="0" fontId="22" fillId="27" borderId="64" xfId="0" applyFont="1" applyFill="1" applyBorder="1" applyAlignment="1">
      <alignment horizontal="center" vertical="center"/>
    </xf>
    <xf numFmtId="0" fontId="23" fillId="27" borderId="10" xfId="0" applyFont="1" applyFill="1" applyBorder="1" applyAlignment="1">
      <alignment horizontal="center" vertical="center" wrapText="1"/>
    </xf>
    <xf numFmtId="0" fontId="25" fillId="27" borderId="72" xfId="0" applyFont="1" applyFill="1" applyBorder="1" applyAlignment="1">
      <alignment horizontal="center" vertical="center" wrapText="1"/>
    </xf>
    <xf numFmtId="0" fontId="22" fillId="27" borderId="64" xfId="0" applyFont="1" applyFill="1" applyBorder="1" applyAlignment="1">
      <alignment horizontal="center" vertical="center" wrapText="1"/>
    </xf>
    <xf numFmtId="164" fontId="21" fillId="27" borderId="12" xfId="0" applyNumberFormat="1" applyFont="1" applyFill="1" applyBorder="1" applyAlignment="1">
      <alignment horizontal="center" vertical="center" wrapText="1"/>
    </xf>
    <xf numFmtId="3" fontId="4" fillId="27" borderId="5" xfId="0" applyNumberFormat="1" applyFont="1" applyFill="1" applyBorder="1" applyAlignment="1">
      <alignment vertical="center" wrapText="1"/>
    </xf>
    <xf numFmtId="9" fontId="22" fillId="27" borderId="12" xfId="0" applyNumberFormat="1" applyFont="1" applyFill="1" applyBorder="1" applyAlignment="1">
      <alignment horizontal="center" vertical="center"/>
    </xf>
    <xf numFmtId="0" fontId="26" fillId="27" borderId="8" xfId="0" applyFont="1" applyFill="1" applyBorder="1" applyAlignment="1">
      <alignment horizontal="center" vertical="center" wrapText="1"/>
    </xf>
    <xf numFmtId="167" fontId="27" fillId="27" borderId="12" xfId="0" applyNumberFormat="1" applyFont="1" applyFill="1" applyBorder="1" applyAlignment="1">
      <alignment horizontal="center" vertical="center"/>
    </xf>
    <xf numFmtId="3" fontId="28" fillId="27" borderId="64" xfId="0" applyNumberFormat="1" applyFont="1" applyFill="1" applyBorder="1" applyAlignment="1">
      <alignment horizontal="center" vertical="center"/>
    </xf>
    <xf numFmtId="164" fontId="21" fillId="27" borderId="12" xfId="0" applyNumberFormat="1" applyFont="1" applyFill="1" applyBorder="1" applyAlignment="1">
      <alignment horizontal="right" vertical="center" wrapText="1"/>
    </xf>
    <xf numFmtId="166" fontId="26" fillId="27" borderId="5" xfId="0" applyNumberFormat="1" applyFont="1" applyFill="1" applyBorder="1" applyAlignment="1">
      <alignment vertical="center" wrapText="1"/>
    </xf>
    <xf numFmtId="0" fontId="21" fillId="27" borderId="72" xfId="0" applyFont="1" applyFill="1" applyBorder="1" applyAlignment="1">
      <alignment horizontal="center" vertical="center"/>
    </xf>
    <xf numFmtId="0" fontId="7" fillId="28" borderId="64" xfId="0" applyFont="1" applyFill="1" applyBorder="1" applyAlignment="1">
      <alignment horizontal="center" vertical="center"/>
    </xf>
    <xf numFmtId="0" fontId="2" fillId="28" borderId="10" xfId="0" applyFont="1" applyFill="1" applyBorder="1" applyAlignment="1">
      <alignment horizontal="center" vertical="center" wrapText="1"/>
    </xf>
    <xf numFmtId="0" fontId="7" fillId="28" borderId="72" xfId="0" applyFont="1" applyFill="1" applyBorder="1" applyAlignment="1">
      <alignment horizontal="center" vertical="center" wrapText="1"/>
    </xf>
    <xf numFmtId="0" fontId="7" fillId="28" borderId="5" xfId="0" applyFont="1" applyFill="1" applyBorder="1" applyAlignment="1">
      <alignment horizontal="center" vertical="center" wrapText="1"/>
    </xf>
    <xf numFmtId="164" fontId="3" fillId="28" borderId="12" xfId="0" applyNumberFormat="1" applyFont="1" applyFill="1" applyBorder="1" applyAlignment="1">
      <alignment horizontal="right" vertical="center" wrapText="1"/>
    </xf>
    <xf numFmtId="0" fontId="7" fillId="28" borderId="5" xfId="0" applyFont="1" applyFill="1" applyBorder="1" applyAlignment="1">
      <alignment vertical="center" wrapText="1"/>
    </xf>
    <xf numFmtId="9" fontId="7" fillId="28" borderId="9" xfId="0" applyNumberFormat="1" applyFont="1" applyFill="1" applyBorder="1" applyAlignment="1">
      <alignment horizontal="center" vertical="center"/>
    </xf>
    <xf numFmtId="0" fontId="5" fillId="28" borderId="8" xfId="0" applyFont="1" applyFill="1" applyBorder="1" applyAlignment="1">
      <alignment horizontal="center" vertical="center" wrapText="1"/>
    </xf>
    <xf numFmtId="167" fontId="10" fillId="28" borderId="9" xfId="0" applyNumberFormat="1" applyFont="1" applyFill="1" applyBorder="1" applyAlignment="1">
      <alignment horizontal="center" vertical="center"/>
    </xf>
    <xf numFmtId="1" fontId="8" fillId="28" borderId="63" xfId="0" applyNumberFormat="1" applyFont="1" applyFill="1" applyBorder="1" applyAlignment="1">
      <alignment horizontal="center" vertical="center"/>
    </xf>
    <xf numFmtId="0" fontId="5" fillId="28" borderId="5" xfId="0" applyFont="1" applyFill="1" applyBorder="1" applyAlignment="1">
      <alignment vertical="center" wrapText="1"/>
    </xf>
    <xf numFmtId="0" fontId="10" fillId="28" borderId="3" xfId="0" applyFont="1" applyFill="1" applyBorder="1" applyAlignment="1">
      <alignment horizontal="center" vertical="center"/>
    </xf>
    <xf numFmtId="168" fontId="15" fillId="17" borderId="10" xfId="0" applyNumberFormat="1" applyFont="1" applyFill="1" applyBorder="1" applyAlignment="1">
      <alignment horizontal="right" vertical="center"/>
    </xf>
    <xf numFmtId="168" fontId="15" fillId="23" borderId="10" xfId="0" applyNumberFormat="1" applyFont="1" applyFill="1" applyBorder="1" applyAlignment="1">
      <alignment horizontal="right" vertical="center"/>
    </xf>
    <xf numFmtId="168" fontId="15" fillId="24" borderId="7" xfId="0" applyNumberFormat="1" applyFont="1" applyFill="1" applyBorder="1" applyAlignment="1">
      <alignment horizontal="right" vertical="center"/>
    </xf>
    <xf numFmtId="168" fontId="15" fillId="25" borderId="10" xfId="0" applyNumberFormat="1" applyFont="1" applyFill="1" applyBorder="1" applyAlignment="1">
      <alignment horizontal="right" vertical="center"/>
    </xf>
    <xf numFmtId="168" fontId="15" fillId="26" borderId="10" xfId="0" applyNumberFormat="1" applyFont="1" applyFill="1" applyBorder="1" applyAlignment="1">
      <alignment horizontal="right" vertical="center"/>
    </xf>
    <xf numFmtId="168" fontId="15" fillId="27" borderId="10" xfId="0" applyNumberFormat="1" applyFont="1" applyFill="1" applyBorder="1" applyAlignment="1">
      <alignment horizontal="right" vertical="center"/>
    </xf>
    <xf numFmtId="168" fontId="15" fillId="28" borderId="10" xfId="0" applyNumberFormat="1" applyFont="1" applyFill="1" applyBorder="1" applyAlignment="1">
      <alignment horizontal="right" vertical="center"/>
    </xf>
    <xf numFmtId="168" fontId="15" fillId="5" borderId="10" xfId="0" applyNumberFormat="1" applyFont="1" applyFill="1" applyBorder="1" applyAlignment="1">
      <alignment horizontal="right" vertical="center"/>
    </xf>
    <xf numFmtId="168" fontId="15" fillId="6" borderId="10" xfId="0" applyNumberFormat="1" applyFont="1" applyFill="1" applyBorder="1" applyAlignment="1">
      <alignment horizontal="right" vertical="center"/>
    </xf>
    <xf numFmtId="168" fontId="15" fillId="7" borderId="7" xfId="0" applyNumberFormat="1" applyFont="1" applyFill="1" applyBorder="1" applyAlignment="1">
      <alignment horizontal="right" vertical="center"/>
    </xf>
    <xf numFmtId="168" fontId="15" fillId="8" borderId="10" xfId="0" applyNumberFormat="1" applyFont="1" applyFill="1" applyBorder="1" applyAlignment="1">
      <alignment horizontal="right" vertical="center"/>
    </xf>
    <xf numFmtId="168" fontId="15" fillId="9" borderId="10" xfId="0" applyNumberFormat="1" applyFont="1" applyFill="1" applyBorder="1" applyAlignment="1">
      <alignment horizontal="right" vertical="center"/>
    </xf>
    <xf numFmtId="168" fontId="15" fillId="12" borderId="10" xfId="0" applyNumberFormat="1" applyFont="1" applyFill="1" applyBorder="1" applyAlignment="1">
      <alignment horizontal="right" vertical="center"/>
    </xf>
    <xf numFmtId="168" fontId="15" fillId="14" borderId="66" xfId="0" applyNumberFormat="1" applyFont="1" applyFill="1" applyBorder="1" applyAlignment="1">
      <alignment horizontal="right" vertical="center"/>
    </xf>
    <xf numFmtId="168" fontId="15" fillId="11" borderId="66" xfId="0" applyNumberFormat="1" applyFont="1" applyFill="1" applyBorder="1" applyAlignment="1">
      <alignment horizontal="right" vertical="center"/>
    </xf>
    <xf numFmtId="168" fontId="15" fillId="10" borderId="15"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colors>
    <mruColors>
      <color rgb="FFFFFA25"/>
      <color rgb="FFFFFA3F"/>
      <color rgb="FFFFFB5D"/>
      <color rgb="FFFFFC75"/>
      <color rgb="FFFFFC8F"/>
      <color rgb="FFFFFDA3"/>
      <color rgb="FFFFFDB7"/>
      <color rgb="FFFAF400"/>
      <color rgb="FFFFFB61"/>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238125</xdr:colOff>
      <xdr:row>9</xdr:row>
      <xdr:rowOff>219075</xdr:rowOff>
    </xdr:from>
    <xdr:to>
      <xdr:col>7</xdr:col>
      <xdr:colOff>933450</xdr:colOff>
      <xdr:row>9</xdr:row>
      <xdr:rowOff>219075</xdr:rowOff>
    </xdr:to>
    <xdr:sp macro="" textlink="">
      <xdr:nvSpPr>
        <xdr:cNvPr id="2" name="Line 33"/>
        <xdr:cNvSpPr>
          <a:spLocks noChangeShapeType="1"/>
        </xdr:cNvSpPr>
      </xdr:nvSpPr>
      <xdr:spPr bwMode="auto">
        <a:xfrm>
          <a:off x="8829675" y="4505325"/>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238125</xdr:colOff>
      <xdr:row>7</xdr:row>
      <xdr:rowOff>219075</xdr:rowOff>
    </xdr:from>
    <xdr:to>
      <xdr:col>7</xdr:col>
      <xdr:colOff>933450</xdr:colOff>
      <xdr:row>7</xdr:row>
      <xdr:rowOff>219075</xdr:rowOff>
    </xdr:to>
    <xdr:sp macro="" textlink="">
      <xdr:nvSpPr>
        <xdr:cNvPr id="3" name="Line 33"/>
        <xdr:cNvSpPr>
          <a:spLocks noChangeShapeType="1"/>
        </xdr:cNvSpPr>
      </xdr:nvSpPr>
      <xdr:spPr bwMode="auto">
        <a:xfrm>
          <a:off x="8829675" y="5381625"/>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P36"/>
  <sheetViews>
    <sheetView showGridLines="0" tabSelected="1" zoomScale="75" zoomScaleNormal="75" zoomScaleSheetLayoutView="75" workbookViewId="0">
      <selection activeCell="T8" sqref="T8"/>
    </sheetView>
  </sheetViews>
  <sheetFormatPr defaultRowHeight="12.75"/>
  <cols>
    <col min="1" max="1" width="4.5703125" style="1" customWidth="1"/>
    <col min="2" max="2" width="28.85546875" style="1" bestFit="1" customWidth="1"/>
    <col min="3" max="3" width="25.42578125" style="1" customWidth="1"/>
    <col min="4" max="4" width="12.140625" style="1" bestFit="1" customWidth="1"/>
    <col min="5" max="5" width="13" style="3" bestFit="1" customWidth="1"/>
    <col min="6" max="6" width="10.7109375" style="4" bestFit="1" customWidth="1"/>
    <col min="7" max="7" width="9.7109375" style="1" bestFit="1" customWidth="1"/>
    <col min="8" max="8" width="18.140625" style="1" customWidth="1"/>
    <col min="9" max="9" width="16.85546875" style="5" customWidth="1"/>
    <col min="10" max="10" width="12.140625" style="6" bestFit="1" customWidth="1"/>
    <col min="11" max="11" width="13" style="1" bestFit="1" customWidth="1"/>
    <col min="12" max="12" width="9.5703125" style="1" customWidth="1"/>
    <col min="13" max="13" width="12.28515625" style="1" bestFit="1" customWidth="1"/>
    <col min="14" max="14" width="12.42578125" style="1" customWidth="1"/>
    <col min="15" max="15" width="5.28515625" style="1" hidden="1" customWidth="1"/>
    <col min="16" max="16" width="6.140625" style="1" customWidth="1"/>
    <col min="17" max="16384" width="9.140625" style="1"/>
  </cols>
  <sheetData>
    <row r="1" spans="1:16" ht="39.950000000000003" customHeight="1">
      <c r="A1" s="163" t="s">
        <v>41</v>
      </c>
      <c r="B1" s="164"/>
      <c r="C1" s="164"/>
      <c r="D1" s="164"/>
      <c r="E1" s="164"/>
      <c r="F1" s="164"/>
      <c r="G1" s="164"/>
      <c r="H1" s="164"/>
      <c r="I1" s="164"/>
      <c r="J1" s="164"/>
      <c r="K1" s="164"/>
      <c r="L1" s="164"/>
      <c r="M1" s="164"/>
      <c r="N1" s="165"/>
    </row>
    <row r="2" spans="1:16" ht="30" customHeight="1" thickBot="1">
      <c r="A2" s="176" t="s">
        <v>68</v>
      </c>
      <c r="B2" s="176"/>
      <c r="C2" s="176"/>
      <c r="D2" s="176"/>
      <c r="E2" s="176"/>
      <c r="F2" s="176"/>
      <c r="G2" s="176"/>
      <c r="H2" s="176"/>
      <c r="I2" s="176"/>
      <c r="J2" s="176"/>
      <c r="K2" s="176"/>
      <c r="L2" s="176"/>
      <c r="M2" s="176"/>
      <c r="N2" s="176"/>
    </row>
    <row r="3" spans="1:16" ht="39" customHeight="1">
      <c r="A3" s="193" t="s">
        <v>48</v>
      </c>
      <c r="B3" s="132" t="s">
        <v>8</v>
      </c>
      <c r="C3" s="195" t="s">
        <v>9</v>
      </c>
      <c r="D3" s="191" t="s">
        <v>13</v>
      </c>
      <c r="E3" s="174" t="s">
        <v>69</v>
      </c>
      <c r="F3" s="174"/>
      <c r="G3" s="206" t="s">
        <v>18</v>
      </c>
      <c r="H3" s="187" t="s">
        <v>70</v>
      </c>
      <c r="I3" s="188"/>
      <c r="J3" s="172" t="s">
        <v>53</v>
      </c>
      <c r="K3" s="177" t="s">
        <v>63</v>
      </c>
      <c r="L3" s="178"/>
      <c r="M3" s="185" t="s">
        <v>71</v>
      </c>
      <c r="N3" s="186"/>
    </row>
    <row r="4" spans="1:16" ht="56.25" customHeight="1" thickBot="1">
      <c r="A4" s="194"/>
      <c r="B4" s="133"/>
      <c r="C4" s="196"/>
      <c r="D4" s="192"/>
      <c r="E4" s="175"/>
      <c r="F4" s="175"/>
      <c r="G4" s="207"/>
      <c r="H4" s="189"/>
      <c r="I4" s="190"/>
      <c r="J4" s="173"/>
      <c r="K4" s="179"/>
      <c r="L4" s="180"/>
      <c r="M4" s="58" t="s">
        <v>40</v>
      </c>
      <c r="N4" s="69" t="s">
        <v>54</v>
      </c>
    </row>
    <row r="5" spans="1:16" s="2" customFormat="1" ht="39.950000000000003" customHeight="1">
      <c r="A5" s="208">
        <v>1</v>
      </c>
      <c r="B5" s="209" t="s">
        <v>93</v>
      </c>
      <c r="C5" s="210" t="s">
        <v>94</v>
      </c>
      <c r="D5" s="211" t="s">
        <v>23</v>
      </c>
      <c r="E5" s="104">
        <v>1.2398800000000001</v>
      </c>
      <c r="F5" s="212" t="s">
        <v>27</v>
      </c>
      <c r="G5" s="213">
        <v>1.07</v>
      </c>
      <c r="H5" s="214" t="s">
        <v>65</v>
      </c>
      <c r="I5" s="215">
        <f>(E5*1000)/(8250*1.07)</f>
        <v>0.14045652789578025</v>
      </c>
      <c r="J5" s="216">
        <f t="shared" ref="J5:J20" si="0">+(I5/$I$5)*100</f>
        <v>100</v>
      </c>
      <c r="K5" s="217">
        <v>1.1055172200000001</v>
      </c>
      <c r="L5" s="218" t="s">
        <v>20</v>
      </c>
      <c r="M5" s="297">
        <f>+(E5/K5)-1</f>
        <v>0.12153838725370547</v>
      </c>
      <c r="N5" s="219">
        <v>4</v>
      </c>
      <c r="P5" s="70"/>
    </row>
    <row r="6" spans="1:16" s="2" customFormat="1" ht="39.950000000000003" customHeight="1">
      <c r="A6" s="220">
        <v>2</v>
      </c>
      <c r="B6" s="221" t="s">
        <v>92</v>
      </c>
      <c r="C6" s="222" t="s">
        <v>25</v>
      </c>
      <c r="D6" s="223" t="s">
        <v>23</v>
      </c>
      <c r="E6" s="224">
        <v>1.269849</v>
      </c>
      <c r="F6" s="225" t="s">
        <v>27</v>
      </c>
      <c r="G6" s="226">
        <v>1.07</v>
      </c>
      <c r="H6" s="227" t="s">
        <v>58</v>
      </c>
      <c r="I6" s="228">
        <f>(E6*1000)/(8250*1.07)</f>
        <v>0.14385148683092608</v>
      </c>
      <c r="J6" s="229">
        <f t="shared" si="0"/>
        <v>102.41708875052421</v>
      </c>
      <c r="K6" s="230">
        <v>1.0640670000000001</v>
      </c>
      <c r="L6" s="231" t="s">
        <v>20</v>
      </c>
      <c r="M6" s="298">
        <f>+(E6/K6)-1</f>
        <v>0.1933919574613252</v>
      </c>
      <c r="N6" s="232">
        <v>7</v>
      </c>
      <c r="P6" s="70"/>
    </row>
    <row r="7" spans="1:16" s="2" customFormat="1" ht="39.950000000000003" customHeight="1">
      <c r="A7" s="233">
        <v>3</v>
      </c>
      <c r="B7" s="234" t="s">
        <v>92</v>
      </c>
      <c r="C7" s="235" t="s">
        <v>22</v>
      </c>
      <c r="D7" s="236" t="s">
        <v>23</v>
      </c>
      <c r="E7" s="237">
        <v>1.30047092</v>
      </c>
      <c r="F7" s="238" t="s">
        <v>24</v>
      </c>
      <c r="G7" s="239">
        <v>1.07</v>
      </c>
      <c r="H7" s="240" t="s">
        <v>59</v>
      </c>
      <c r="I7" s="241">
        <f>(E7*1000)/(8250*1.07)</f>
        <v>0.1473204100821297</v>
      </c>
      <c r="J7" s="242">
        <f t="shared" si="0"/>
        <v>104.88683743588088</v>
      </c>
      <c r="K7" s="243">
        <v>1.11166856</v>
      </c>
      <c r="L7" s="244" t="s">
        <v>19</v>
      </c>
      <c r="M7" s="299">
        <f t="shared" ref="M7:M13" si="1">+(E7/K7)-1</f>
        <v>0.16983691613982499</v>
      </c>
      <c r="N7" s="245">
        <v>5</v>
      </c>
      <c r="P7" s="70"/>
    </row>
    <row r="8" spans="1:16" s="2" customFormat="1" ht="39.950000000000003" customHeight="1">
      <c r="A8" s="246">
        <v>4</v>
      </c>
      <c r="B8" s="247" t="s">
        <v>88</v>
      </c>
      <c r="C8" s="248" t="s">
        <v>89</v>
      </c>
      <c r="D8" s="249" t="s">
        <v>84</v>
      </c>
      <c r="E8" s="250">
        <v>1.1439285800000001</v>
      </c>
      <c r="F8" s="251" t="s">
        <v>85</v>
      </c>
      <c r="G8" s="252">
        <v>1.07</v>
      </c>
      <c r="H8" s="253" t="s">
        <v>95</v>
      </c>
      <c r="I8" s="254">
        <f>(E8*1000)/(8250*0.93)</f>
        <v>0.14909463408276311</v>
      </c>
      <c r="J8" s="255">
        <f t="shared" si="0"/>
        <v>106.1500211605632</v>
      </c>
      <c r="K8" s="256">
        <v>1.1335245199999999</v>
      </c>
      <c r="L8" s="257" t="s">
        <v>87</v>
      </c>
      <c r="M8" s="300">
        <f t="shared" si="1"/>
        <v>9.1785045814449795E-3</v>
      </c>
      <c r="N8" s="258">
        <v>6</v>
      </c>
      <c r="P8" s="70"/>
    </row>
    <row r="9" spans="1:16" s="2" customFormat="1" ht="39.950000000000003" customHeight="1">
      <c r="A9" s="259">
        <v>5</v>
      </c>
      <c r="B9" s="260" t="s">
        <v>91</v>
      </c>
      <c r="C9" s="261" t="s">
        <v>28</v>
      </c>
      <c r="D9" s="262" t="s">
        <v>23</v>
      </c>
      <c r="E9" s="263">
        <v>1.3579839901999999</v>
      </c>
      <c r="F9" s="264" t="s">
        <v>27</v>
      </c>
      <c r="G9" s="265">
        <v>1.07</v>
      </c>
      <c r="H9" s="266" t="s">
        <v>60</v>
      </c>
      <c r="I9" s="267">
        <f>(E9*1000)/(8250*1.07)</f>
        <v>0.15383562619088076</v>
      </c>
      <c r="J9" s="268">
        <f t="shared" si="0"/>
        <v>109.52543715520855</v>
      </c>
      <c r="K9" s="269">
        <v>1.1307491599999999</v>
      </c>
      <c r="L9" s="270" t="s">
        <v>21</v>
      </c>
      <c r="M9" s="301">
        <f t="shared" si="1"/>
        <v>0.20095953924918231</v>
      </c>
      <c r="N9" s="271">
        <v>9</v>
      </c>
      <c r="P9" s="70"/>
    </row>
    <row r="10" spans="1:16" s="2" customFormat="1" ht="39.950000000000003" customHeight="1">
      <c r="A10" s="272">
        <v>6</v>
      </c>
      <c r="B10" s="273" t="s">
        <v>82</v>
      </c>
      <c r="C10" s="274" t="s">
        <v>83</v>
      </c>
      <c r="D10" s="275" t="s">
        <v>84</v>
      </c>
      <c r="E10" s="276">
        <v>1.1260161799999999</v>
      </c>
      <c r="F10" s="277" t="s">
        <v>85</v>
      </c>
      <c r="G10" s="278">
        <v>1.07</v>
      </c>
      <c r="H10" s="279" t="s">
        <v>86</v>
      </c>
      <c r="I10" s="280">
        <f t="shared" ref="I10" si="2">(E10*1000)/(8250*0.93)</f>
        <v>0.14676001042684911</v>
      </c>
      <c r="J10" s="281">
        <f t="shared" si="0"/>
        <v>104.48785302150291</v>
      </c>
      <c r="K10" s="282">
        <v>1.1833087200000001</v>
      </c>
      <c r="L10" s="283" t="s">
        <v>87</v>
      </c>
      <c r="M10" s="302">
        <f t="shared" si="1"/>
        <v>-4.8417238064467405E-2</v>
      </c>
      <c r="N10" s="284">
        <v>1</v>
      </c>
      <c r="P10" s="70"/>
    </row>
    <row r="11" spans="1:16" s="2" customFormat="1" ht="39.950000000000003" customHeight="1">
      <c r="A11" s="285">
        <v>7</v>
      </c>
      <c r="B11" s="286" t="s">
        <v>90</v>
      </c>
      <c r="C11" s="287" t="s">
        <v>26</v>
      </c>
      <c r="D11" s="288" t="s">
        <v>23</v>
      </c>
      <c r="E11" s="289">
        <v>1.4244842</v>
      </c>
      <c r="F11" s="290" t="s">
        <v>27</v>
      </c>
      <c r="G11" s="291">
        <v>1.07</v>
      </c>
      <c r="H11" s="292" t="s">
        <v>57</v>
      </c>
      <c r="I11" s="293">
        <f>(E11*1000)/(8250*1.07)</f>
        <v>0.16136892664967431</v>
      </c>
      <c r="J11" s="294">
        <f t="shared" si="0"/>
        <v>114.88887634287188</v>
      </c>
      <c r="K11" s="289">
        <v>1.1833087200000001</v>
      </c>
      <c r="L11" s="295" t="s">
        <v>20</v>
      </c>
      <c r="M11" s="303">
        <f t="shared" si="1"/>
        <v>0.20381450413041824</v>
      </c>
      <c r="N11" s="296">
        <v>10</v>
      </c>
      <c r="P11" s="70"/>
    </row>
    <row r="12" spans="1:16" s="2" customFormat="1" ht="39.950000000000003" customHeight="1">
      <c r="A12" s="10">
        <v>8</v>
      </c>
      <c r="B12" s="52" t="s">
        <v>45</v>
      </c>
      <c r="C12" s="46" t="s">
        <v>29</v>
      </c>
      <c r="D12" s="11" t="s">
        <v>17</v>
      </c>
      <c r="E12" s="43">
        <v>0.8024</v>
      </c>
      <c r="F12" s="12" t="s">
        <v>10</v>
      </c>
      <c r="G12" s="13">
        <v>0.65</v>
      </c>
      <c r="H12" s="14" t="s">
        <v>51</v>
      </c>
      <c r="I12" s="15">
        <f>(E12*1000)/(4731*0.65)</f>
        <v>0.26093036112059576</v>
      </c>
      <c r="J12" s="63">
        <f t="shared" si="0"/>
        <v>185.77303955157424</v>
      </c>
      <c r="K12" s="43">
        <v>0.65490000000000004</v>
      </c>
      <c r="L12" s="105" t="s">
        <v>10</v>
      </c>
      <c r="M12" s="304">
        <f t="shared" si="1"/>
        <v>0.22522522522522515</v>
      </c>
      <c r="N12" s="72">
        <v>11</v>
      </c>
      <c r="P12" s="70"/>
    </row>
    <row r="13" spans="1:16" s="2" customFormat="1" ht="39.950000000000003" customHeight="1">
      <c r="A13" s="16">
        <v>9</v>
      </c>
      <c r="B13" s="53" t="s">
        <v>44</v>
      </c>
      <c r="C13" s="47" t="s">
        <v>29</v>
      </c>
      <c r="D13" s="17" t="s">
        <v>16</v>
      </c>
      <c r="E13" s="44">
        <v>0.88110599999999994</v>
      </c>
      <c r="F13" s="18" t="s">
        <v>10</v>
      </c>
      <c r="G13" s="19">
        <v>0.65</v>
      </c>
      <c r="H13" s="20" t="s">
        <v>52</v>
      </c>
      <c r="I13" s="21">
        <f>(E13*1000)/(5046*0.65)</f>
        <v>0.26863806823378761</v>
      </c>
      <c r="J13" s="64">
        <f t="shared" si="0"/>
        <v>191.26065000917507</v>
      </c>
      <c r="K13" s="44">
        <v>0.71732200000000002</v>
      </c>
      <c r="L13" s="106" t="s">
        <v>10</v>
      </c>
      <c r="M13" s="305">
        <f t="shared" si="1"/>
        <v>0.22832702747162359</v>
      </c>
      <c r="N13" s="75">
        <v>12</v>
      </c>
      <c r="P13" s="70"/>
    </row>
    <row r="14" spans="1:16" s="2" customFormat="1" ht="39.950000000000003" customHeight="1">
      <c r="A14" s="22">
        <v>10</v>
      </c>
      <c r="B14" s="54" t="s">
        <v>30</v>
      </c>
      <c r="C14" s="48" t="s">
        <v>47</v>
      </c>
      <c r="D14" s="23" t="s">
        <v>2</v>
      </c>
      <c r="E14" s="45">
        <v>1.64</v>
      </c>
      <c r="F14" s="24" t="s">
        <v>10</v>
      </c>
      <c r="G14" s="25">
        <v>0.65</v>
      </c>
      <c r="H14" s="26" t="s">
        <v>56</v>
      </c>
      <c r="I14" s="59">
        <f>(E14*1000)/(7000*0.65)</f>
        <v>0.36043956043956044</v>
      </c>
      <c r="J14" s="65">
        <f t="shared" si="0"/>
        <v>256.62001320936054</v>
      </c>
      <c r="K14" s="107">
        <v>1.19</v>
      </c>
      <c r="L14" s="108" t="s">
        <v>10</v>
      </c>
      <c r="M14" s="306">
        <f t="shared" ref="M14:M20" si="3">+(E14/K14)-1</f>
        <v>0.37815126050420167</v>
      </c>
      <c r="N14" s="71">
        <v>13</v>
      </c>
      <c r="P14" s="70"/>
    </row>
    <row r="15" spans="1:16" s="2" customFormat="1" ht="39.950000000000003" customHeight="1">
      <c r="A15" s="27">
        <v>11</v>
      </c>
      <c r="B15" s="55" t="s">
        <v>31</v>
      </c>
      <c r="C15" s="49" t="s">
        <v>49</v>
      </c>
      <c r="D15" s="28" t="s">
        <v>4</v>
      </c>
      <c r="E15" s="101">
        <v>4.03</v>
      </c>
      <c r="F15" s="29" t="s">
        <v>11</v>
      </c>
      <c r="G15" s="30">
        <v>0.8</v>
      </c>
      <c r="H15" s="31" t="s">
        <v>66</v>
      </c>
      <c r="I15" s="60">
        <f>(E15*1000)/(9875*0.8)</f>
        <v>0.51012658227848107</v>
      </c>
      <c r="J15" s="66">
        <f t="shared" si="0"/>
        <v>363.19179316250694</v>
      </c>
      <c r="K15" s="100">
        <v>3.1</v>
      </c>
      <c r="L15" s="109" t="s">
        <v>10</v>
      </c>
      <c r="M15" s="307">
        <f t="shared" si="3"/>
        <v>0.30000000000000004</v>
      </c>
      <c r="N15" s="76">
        <v>14</v>
      </c>
      <c r="P15" s="70"/>
    </row>
    <row r="16" spans="1:16" s="2" customFormat="1" ht="39.950000000000003" customHeight="1">
      <c r="A16" s="32">
        <v>12</v>
      </c>
      <c r="B16" s="56" t="s">
        <v>32</v>
      </c>
      <c r="C16" s="50" t="s">
        <v>33</v>
      </c>
      <c r="D16" s="33" t="s">
        <v>3</v>
      </c>
      <c r="E16" s="42">
        <v>0.56951499999999999</v>
      </c>
      <c r="F16" s="34" t="s">
        <v>12</v>
      </c>
      <c r="G16" s="35">
        <v>0.99</v>
      </c>
      <c r="H16" s="36" t="s">
        <v>61</v>
      </c>
      <c r="I16" s="61">
        <f>(E16*1000)/(860*0.99)</f>
        <v>0.6689159032182288</v>
      </c>
      <c r="J16" s="67">
        <f>+(I16/$I$5)*100</f>
        <v>476.2440829482623</v>
      </c>
      <c r="K16" s="98">
        <v>0.47509800000000002</v>
      </c>
      <c r="L16" s="111" t="s">
        <v>12</v>
      </c>
      <c r="M16" s="308">
        <f>+(E16/K16)-1</f>
        <v>0.19873163010578865</v>
      </c>
      <c r="N16" s="74">
        <v>8</v>
      </c>
      <c r="P16" s="70"/>
    </row>
    <row r="17" spans="1:16" s="2" customFormat="1" ht="39.950000000000003" customHeight="1">
      <c r="A17" s="41">
        <v>13</v>
      </c>
      <c r="B17" s="57" t="s">
        <v>34</v>
      </c>
      <c r="C17" s="51" t="s">
        <v>35</v>
      </c>
      <c r="D17" s="37" t="s">
        <v>5</v>
      </c>
      <c r="E17" s="102">
        <v>8.1841039999999996</v>
      </c>
      <c r="F17" s="38" t="s">
        <v>10</v>
      </c>
      <c r="G17" s="39">
        <v>1.06</v>
      </c>
      <c r="H17" s="40" t="s">
        <v>72</v>
      </c>
      <c r="I17" s="62">
        <f>(E17*1000)/(11100*1.06)</f>
        <v>0.69557232704402505</v>
      </c>
      <c r="J17" s="68">
        <f>+(I17/$I$5)*100</f>
        <v>495.22249870803068</v>
      </c>
      <c r="K17" s="99">
        <v>7.7526229999999998</v>
      </c>
      <c r="L17" s="110" t="s">
        <v>10</v>
      </c>
      <c r="M17" s="309">
        <f>+(E17/K17)-1</f>
        <v>5.5656130834686568E-2</v>
      </c>
      <c r="N17" s="73">
        <v>1</v>
      </c>
      <c r="P17" s="70"/>
    </row>
    <row r="18" spans="1:16" s="2" customFormat="1" ht="39.950000000000003" customHeight="1">
      <c r="A18" s="117">
        <v>14</v>
      </c>
      <c r="B18" s="118" t="s">
        <v>43</v>
      </c>
      <c r="C18" s="119" t="s">
        <v>49</v>
      </c>
      <c r="D18" s="120" t="s">
        <v>6</v>
      </c>
      <c r="E18" s="121">
        <v>7.1124260359999996</v>
      </c>
      <c r="F18" s="122" t="s">
        <v>10</v>
      </c>
      <c r="G18" s="123">
        <v>0.84</v>
      </c>
      <c r="H18" s="124" t="s">
        <v>67</v>
      </c>
      <c r="I18" s="125">
        <f>(E18*1000)/(10256*0.84)</f>
        <v>0.82558247390609918</v>
      </c>
      <c r="J18" s="126">
        <f>+(I18/$I$5)*100</f>
        <v>587.78505084412109</v>
      </c>
      <c r="K18" s="116">
        <v>6.0710059169999999</v>
      </c>
      <c r="L18" s="127" t="s">
        <v>10</v>
      </c>
      <c r="M18" s="310">
        <f>+(E18/K18)-1</f>
        <v>0.17153996112634662</v>
      </c>
      <c r="N18" s="128">
        <v>6</v>
      </c>
      <c r="P18" s="70"/>
    </row>
    <row r="19" spans="1:16" s="2" customFormat="1" ht="39.950000000000003" customHeight="1">
      <c r="A19" s="77">
        <v>15</v>
      </c>
      <c r="B19" s="78" t="s">
        <v>37</v>
      </c>
      <c r="C19" s="79" t="s">
        <v>35</v>
      </c>
      <c r="D19" s="80" t="s">
        <v>7</v>
      </c>
      <c r="E19" s="103">
        <v>8.375</v>
      </c>
      <c r="F19" s="81" t="s">
        <v>10</v>
      </c>
      <c r="G19" s="82">
        <v>0.9</v>
      </c>
      <c r="H19" s="83" t="s">
        <v>73</v>
      </c>
      <c r="I19" s="84">
        <f>(E19*1000)/(11000*0.9)</f>
        <v>0.84595959595959591</v>
      </c>
      <c r="J19" s="85">
        <f>+(I19/$I$5)*100</f>
        <v>602.29282941359907</v>
      </c>
      <c r="K19" s="112">
        <v>7.9222219999999997</v>
      </c>
      <c r="L19" s="113" t="s">
        <v>10</v>
      </c>
      <c r="M19" s="311">
        <f>+(E19/K19)-1</f>
        <v>5.7152904828973616E-2</v>
      </c>
      <c r="N19" s="86">
        <v>2</v>
      </c>
      <c r="P19" s="70"/>
    </row>
    <row r="20" spans="1:16" s="2" customFormat="1" ht="39.950000000000003" customHeight="1" thickBot="1">
      <c r="A20" s="87">
        <v>16</v>
      </c>
      <c r="B20" s="88" t="s">
        <v>36</v>
      </c>
      <c r="C20" s="89" t="s">
        <v>33</v>
      </c>
      <c r="D20" s="90" t="s">
        <v>3</v>
      </c>
      <c r="E20" s="91">
        <v>0.75275099999999995</v>
      </c>
      <c r="F20" s="92" t="s">
        <v>12</v>
      </c>
      <c r="G20" s="93">
        <v>0.99</v>
      </c>
      <c r="H20" s="94" t="s">
        <v>62</v>
      </c>
      <c r="I20" s="95">
        <f>(E20*1000)/(860*0.99)</f>
        <v>0.88413319238900634</v>
      </c>
      <c r="J20" s="96">
        <f t="shared" si="0"/>
        <v>629.47105815191412</v>
      </c>
      <c r="K20" s="114">
        <v>0.47930699999999998</v>
      </c>
      <c r="L20" s="115" t="s">
        <v>12</v>
      </c>
      <c r="M20" s="312">
        <f t="shared" si="3"/>
        <v>0.57049865743667416</v>
      </c>
      <c r="N20" s="97">
        <v>15</v>
      </c>
      <c r="P20" s="70"/>
    </row>
    <row r="21" spans="1:16" s="7" customFormat="1" ht="35.25" customHeight="1">
      <c r="A21" s="202" t="s">
        <v>0</v>
      </c>
      <c r="B21" s="202"/>
      <c r="C21" s="203"/>
      <c r="D21" s="169" t="s">
        <v>1</v>
      </c>
      <c r="E21" s="170"/>
      <c r="F21" s="170"/>
      <c r="G21" s="170"/>
      <c r="H21" s="170"/>
      <c r="I21" s="170"/>
      <c r="J21" s="170"/>
      <c r="K21" s="170"/>
      <c r="L21" s="171"/>
      <c r="M21" s="181" t="s">
        <v>46</v>
      </c>
      <c r="N21" s="182"/>
    </row>
    <row r="22" spans="1:16" s="7" customFormat="1" ht="17.25" customHeight="1">
      <c r="A22" s="204"/>
      <c r="B22" s="204"/>
      <c r="C22" s="205"/>
      <c r="D22" s="166" t="s">
        <v>74</v>
      </c>
      <c r="E22" s="167"/>
      <c r="F22" s="167"/>
      <c r="G22" s="167"/>
      <c r="H22" s="168"/>
      <c r="I22" s="166" t="s">
        <v>75</v>
      </c>
      <c r="J22" s="167"/>
      <c r="K22" s="167"/>
      <c r="L22" s="168"/>
      <c r="M22" s="183"/>
      <c r="N22" s="184"/>
    </row>
    <row r="23" spans="1:16" s="7" customFormat="1" ht="23.25" customHeight="1">
      <c r="A23" s="199" t="s">
        <v>42</v>
      </c>
      <c r="B23" s="200"/>
      <c r="C23" s="201"/>
      <c r="D23" s="141">
        <v>5.2954999999999997</v>
      </c>
      <c r="E23" s="142"/>
      <c r="F23" s="142"/>
      <c r="G23" s="147" t="s">
        <v>14</v>
      </c>
      <c r="H23" s="148"/>
      <c r="I23" s="149">
        <v>3.7919</v>
      </c>
      <c r="J23" s="150"/>
      <c r="K23" s="147" t="s">
        <v>14</v>
      </c>
      <c r="L23" s="148"/>
      <c r="M23" s="197">
        <f>+(D23/I23)-1</f>
        <v>0.39652944434188653</v>
      </c>
      <c r="N23" s="198"/>
    </row>
    <row r="24" spans="1:16" s="7" customFormat="1" ht="23.25" customHeight="1" thickBot="1">
      <c r="A24" s="154" t="s">
        <v>15</v>
      </c>
      <c r="B24" s="155"/>
      <c r="C24" s="156"/>
      <c r="D24" s="145">
        <v>6.0537999999999998</v>
      </c>
      <c r="E24" s="146"/>
      <c r="F24" s="146"/>
      <c r="G24" s="143" t="s">
        <v>14</v>
      </c>
      <c r="H24" s="144"/>
      <c r="I24" s="152">
        <v>4.6978999999999997</v>
      </c>
      <c r="J24" s="153"/>
      <c r="K24" s="143" t="s">
        <v>14</v>
      </c>
      <c r="L24" s="144"/>
      <c r="M24" s="157">
        <f>+(D24/I24)-1</f>
        <v>0.28861831882330402</v>
      </c>
      <c r="N24" s="158"/>
    </row>
    <row r="25" spans="1:16" s="2" customFormat="1" ht="30" customHeight="1" thickBot="1">
      <c r="A25" s="129" t="s">
        <v>50</v>
      </c>
      <c r="B25" s="130"/>
      <c r="C25" s="130"/>
      <c r="D25" s="130"/>
      <c r="E25" s="130"/>
      <c r="F25" s="130"/>
      <c r="G25" s="130"/>
      <c r="H25" s="130"/>
      <c r="I25" s="130"/>
      <c r="J25" s="130"/>
      <c r="K25" s="130"/>
      <c r="L25" s="130"/>
      <c r="M25" s="130"/>
      <c r="N25" s="131"/>
    </row>
    <row r="26" spans="1:16" s="7" customFormat="1" ht="63" customHeight="1">
      <c r="A26" s="138" t="s">
        <v>55</v>
      </c>
      <c r="B26" s="139"/>
      <c r="C26" s="139"/>
      <c r="D26" s="139"/>
      <c r="E26" s="139"/>
      <c r="F26" s="139"/>
      <c r="G26" s="139"/>
      <c r="H26" s="139"/>
      <c r="I26" s="139"/>
      <c r="J26" s="139"/>
      <c r="K26" s="139"/>
      <c r="L26" s="139"/>
      <c r="M26" s="139"/>
      <c r="N26" s="140"/>
    </row>
    <row r="27" spans="1:16" s="7" customFormat="1" ht="16.5" customHeight="1">
      <c r="A27" s="135" t="s">
        <v>38</v>
      </c>
      <c r="B27" s="136"/>
      <c r="C27" s="136"/>
      <c r="D27" s="136"/>
      <c r="E27" s="136"/>
      <c r="F27" s="136"/>
      <c r="G27" s="136"/>
      <c r="H27" s="136"/>
      <c r="I27" s="136"/>
      <c r="J27" s="136"/>
      <c r="K27" s="136"/>
      <c r="L27" s="136"/>
      <c r="M27" s="136"/>
      <c r="N27" s="137"/>
      <c r="O27" s="8"/>
      <c r="P27" s="8"/>
    </row>
    <row r="28" spans="1:16" s="7" customFormat="1" ht="51.75" customHeight="1">
      <c r="A28" s="151" t="s">
        <v>64</v>
      </c>
      <c r="B28" s="136"/>
      <c r="C28" s="136"/>
      <c r="D28" s="136"/>
      <c r="E28" s="136"/>
      <c r="F28" s="136"/>
      <c r="G28" s="136"/>
      <c r="H28" s="136"/>
      <c r="I28" s="136"/>
      <c r="J28" s="136"/>
      <c r="K28" s="136"/>
      <c r="L28" s="136"/>
      <c r="M28" s="136"/>
      <c r="N28" s="137"/>
      <c r="O28" s="8"/>
      <c r="P28" s="8"/>
    </row>
    <row r="29" spans="1:16" s="9" customFormat="1" ht="31.5" customHeight="1">
      <c r="A29" s="135" t="s">
        <v>39</v>
      </c>
      <c r="B29" s="136"/>
      <c r="C29" s="136"/>
      <c r="D29" s="136"/>
      <c r="E29" s="136"/>
      <c r="F29" s="136"/>
      <c r="G29" s="136"/>
      <c r="H29" s="136"/>
      <c r="I29" s="136"/>
      <c r="J29" s="136"/>
      <c r="K29" s="136"/>
      <c r="L29" s="136"/>
      <c r="M29" s="136"/>
      <c r="N29" s="137"/>
      <c r="O29" s="134"/>
      <c r="P29" s="134"/>
    </row>
    <row r="30" spans="1:16" s="7" customFormat="1" ht="67.5" customHeight="1">
      <c r="A30" s="135" t="s">
        <v>76</v>
      </c>
      <c r="B30" s="136"/>
      <c r="C30" s="136"/>
      <c r="D30" s="136"/>
      <c r="E30" s="136"/>
      <c r="F30" s="136"/>
      <c r="G30" s="136"/>
      <c r="H30" s="136"/>
      <c r="I30" s="136"/>
      <c r="J30" s="136"/>
      <c r="K30" s="136"/>
      <c r="L30" s="136"/>
      <c r="M30" s="136"/>
      <c r="N30" s="137"/>
      <c r="O30" s="134"/>
      <c r="P30" s="134"/>
    </row>
    <row r="31" spans="1:16" s="7" customFormat="1" ht="16.5">
      <c r="A31" s="135" t="s">
        <v>81</v>
      </c>
      <c r="B31" s="136"/>
      <c r="C31" s="136"/>
      <c r="D31" s="136"/>
      <c r="E31" s="136"/>
      <c r="F31" s="136"/>
      <c r="G31" s="136"/>
      <c r="H31" s="136"/>
      <c r="I31" s="136"/>
      <c r="J31" s="136"/>
      <c r="K31" s="136"/>
      <c r="L31" s="136"/>
      <c r="M31" s="136"/>
      <c r="N31" s="137"/>
      <c r="O31" s="134"/>
      <c r="P31" s="134"/>
    </row>
    <row r="32" spans="1:16" s="7" customFormat="1" ht="59.25" customHeight="1">
      <c r="A32" s="135" t="s">
        <v>77</v>
      </c>
      <c r="B32" s="136"/>
      <c r="C32" s="136"/>
      <c r="D32" s="136"/>
      <c r="E32" s="136"/>
      <c r="F32" s="136"/>
      <c r="G32" s="136"/>
      <c r="H32" s="136"/>
      <c r="I32" s="136"/>
      <c r="J32" s="136"/>
      <c r="K32" s="136"/>
      <c r="L32" s="136"/>
      <c r="M32" s="136"/>
      <c r="N32" s="137"/>
      <c r="O32" s="134"/>
      <c r="P32" s="134"/>
    </row>
    <row r="33" spans="1:16" s="7" customFormat="1" ht="45.75" customHeight="1">
      <c r="A33" s="159" t="s">
        <v>78</v>
      </c>
      <c r="B33" s="160"/>
      <c r="C33" s="160"/>
      <c r="D33" s="160"/>
      <c r="E33" s="160"/>
      <c r="F33" s="160"/>
      <c r="G33" s="160"/>
      <c r="H33" s="160"/>
      <c r="I33" s="160"/>
      <c r="J33" s="160"/>
      <c r="K33" s="160"/>
      <c r="L33" s="160"/>
      <c r="M33" s="160"/>
      <c r="N33" s="161"/>
      <c r="O33" s="134"/>
      <c r="P33" s="134"/>
    </row>
    <row r="34" spans="1:16" s="7" customFormat="1" ht="45" customHeight="1">
      <c r="A34" s="162" t="s">
        <v>79</v>
      </c>
      <c r="B34" s="160"/>
      <c r="C34" s="160"/>
      <c r="D34" s="160"/>
      <c r="E34" s="160"/>
      <c r="F34" s="160"/>
      <c r="G34" s="160"/>
      <c r="H34" s="160"/>
      <c r="I34" s="160"/>
      <c r="J34" s="160"/>
      <c r="K34" s="160"/>
      <c r="L34" s="160"/>
      <c r="M34" s="160"/>
      <c r="N34" s="161"/>
      <c r="O34" s="134"/>
      <c r="P34" s="134"/>
    </row>
    <row r="35" spans="1:16" s="7" customFormat="1" ht="18" customHeight="1">
      <c r="A35" s="135" t="s">
        <v>80</v>
      </c>
      <c r="B35" s="136"/>
      <c r="C35" s="136"/>
      <c r="D35" s="136"/>
      <c r="E35" s="136"/>
      <c r="F35" s="136"/>
      <c r="G35" s="136"/>
      <c r="H35" s="136"/>
      <c r="I35" s="136"/>
      <c r="J35" s="136"/>
      <c r="K35" s="136"/>
      <c r="L35" s="136"/>
      <c r="M35" s="136"/>
      <c r="N35" s="137"/>
      <c r="O35" s="134"/>
      <c r="P35" s="134"/>
    </row>
    <row r="36" spans="1:16">
      <c r="E36" s="1"/>
      <c r="F36" s="1"/>
      <c r="I36" s="1"/>
      <c r="J36" s="1"/>
    </row>
  </sheetData>
  <mergeCells count="47">
    <mergeCell ref="M23:N23"/>
    <mergeCell ref="A23:C23"/>
    <mergeCell ref="G24:H24"/>
    <mergeCell ref="A21:C22"/>
    <mergeCell ref="G3:G4"/>
    <mergeCell ref="A1:N1"/>
    <mergeCell ref="D22:H22"/>
    <mergeCell ref="I22:L22"/>
    <mergeCell ref="D21:L21"/>
    <mergeCell ref="J3:J4"/>
    <mergeCell ref="E3:F4"/>
    <mergeCell ref="A2:N2"/>
    <mergeCell ref="K3:L4"/>
    <mergeCell ref="M21:N22"/>
    <mergeCell ref="M3:N3"/>
    <mergeCell ref="H3:I4"/>
    <mergeCell ref="D3:D4"/>
    <mergeCell ref="A3:A4"/>
    <mergeCell ref="C3:C4"/>
    <mergeCell ref="A35:N35"/>
    <mergeCell ref="O35:P35"/>
    <mergeCell ref="O34:P34"/>
    <mergeCell ref="O33:P33"/>
    <mergeCell ref="A33:N33"/>
    <mergeCell ref="A34:N34"/>
    <mergeCell ref="A32:N32"/>
    <mergeCell ref="O32:P32"/>
    <mergeCell ref="A30:N30"/>
    <mergeCell ref="O31:P31"/>
    <mergeCell ref="A31:N31"/>
    <mergeCell ref="O30:P30"/>
    <mergeCell ref="A25:N25"/>
    <mergeCell ref="B3:B4"/>
    <mergeCell ref="O29:P29"/>
    <mergeCell ref="A29:N29"/>
    <mergeCell ref="A26:N26"/>
    <mergeCell ref="D23:F23"/>
    <mergeCell ref="K24:L24"/>
    <mergeCell ref="D24:F24"/>
    <mergeCell ref="G23:H23"/>
    <mergeCell ref="I23:J23"/>
    <mergeCell ref="K23:L23"/>
    <mergeCell ref="A28:N28"/>
    <mergeCell ref="A27:N27"/>
    <mergeCell ref="I24:J24"/>
    <mergeCell ref="A24:C24"/>
    <mergeCell ref="M24:N24"/>
  </mergeCells>
  <phoneticPr fontId="0" type="noConversion"/>
  <printOptions horizontalCentered="1" verticalCentered="1"/>
  <pageMargins left="0" right="0" top="0" bottom="0" header="0" footer="0"/>
  <pageSetup paperSize="9" scale="51" orientation="portrait" r:id="rId1"/>
  <headerFooter alignWithMargins="0">
    <oddFooter>&amp;L&amp;8Dok. No: TB.Yİ.04&amp;C&amp;8Rev. No: 1&amp;R&amp;8Rev. Tarihi: 08.06.2007</oddFooter>
  </headerFooter>
  <ignoredErrors>
    <ignoredError sqref="I19 I8:I9 I10"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SHELL</vt:lpstr>
      <vt:lpstr>SHELL!Yazdırma_Alanı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mt</cp:lastModifiedBy>
  <cp:lastPrinted>2019-01-30T12:37:18Z</cp:lastPrinted>
  <dcterms:created xsi:type="dcterms:W3CDTF">1997-07-24T11:06:41Z</dcterms:created>
  <dcterms:modified xsi:type="dcterms:W3CDTF">2019-02-07T14:25:40Z</dcterms:modified>
</cp:coreProperties>
</file>