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SANAYİ!$A$1:$N$56</definedName>
  </definedNames>
  <calcPr calcId="145621"/>
</workbook>
</file>

<file path=xl/calcChain.xml><?xml version="1.0" encoding="utf-8"?>
<calcChain xmlns="http://schemas.openxmlformats.org/spreadsheetml/2006/main">
  <c r="J40" i="1" l="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M15" i="1" l="1"/>
  <c r="I15" i="1"/>
  <c r="M11" i="1"/>
  <c r="I11" i="1"/>
  <c r="E31" i="1" l="1"/>
  <c r="M43" i="1" l="1"/>
  <c r="M44" i="1"/>
  <c r="M24" i="1"/>
  <c r="Q24" i="1"/>
  <c r="I30" i="1"/>
  <c r="I24" i="1"/>
  <c r="I16" i="1"/>
  <c r="M20" i="1"/>
  <c r="I20" i="1"/>
  <c r="M8" i="1"/>
  <c r="I8" i="1"/>
  <c r="M19" i="1"/>
  <c r="I19" i="1"/>
  <c r="M26" i="1"/>
  <c r="I26" i="1"/>
  <c r="M9" i="1"/>
  <c r="I9" i="1"/>
  <c r="M13" i="1"/>
  <c r="I13" i="1"/>
  <c r="M12" i="1"/>
  <c r="I12" i="1"/>
  <c r="M28" i="1"/>
  <c r="I28" i="1"/>
  <c r="M21" i="1"/>
  <c r="I21" i="1"/>
  <c r="M18" i="1"/>
  <c r="I18" i="1"/>
  <c r="M25" i="1"/>
  <c r="I25" i="1"/>
  <c r="I40" i="1"/>
  <c r="I37" i="1"/>
  <c r="I39" i="1"/>
  <c r="I38" i="1"/>
  <c r="I36" i="1"/>
  <c r="I35" i="1"/>
  <c r="I34" i="1"/>
  <c r="I33" i="1"/>
  <c r="I32" i="1"/>
  <c r="I31" i="1"/>
  <c r="I27" i="1"/>
  <c r="I29" i="1"/>
  <c r="I10" i="1"/>
  <c r="I22" i="1"/>
  <c r="I23" i="1"/>
  <c r="I17" i="1"/>
  <c r="I14" i="1"/>
  <c r="I5" i="1"/>
  <c r="J5" i="1" s="1"/>
  <c r="I6" i="1"/>
  <c r="I7" i="1"/>
  <c r="M29" i="1"/>
  <c r="M17" i="1"/>
  <c r="M16" i="1"/>
  <c r="M40" i="1"/>
  <c r="M37" i="1"/>
  <c r="M39" i="1"/>
  <c r="M38" i="1"/>
  <c r="M35" i="1"/>
  <c r="M36" i="1"/>
  <c r="M34" i="1"/>
  <c r="M33" i="1"/>
  <c r="M31" i="1"/>
  <c r="M32" i="1"/>
  <c r="M30" i="1"/>
  <c r="M10" i="1"/>
  <c r="M22" i="1"/>
  <c r="M23" i="1"/>
  <c r="M27" i="1"/>
  <c r="M14" i="1"/>
  <c r="M5" i="1"/>
  <c r="M6" i="1"/>
  <c r="M7" i="1"/>
  <c r="J6" i="1" l="1"/>
</calcChain>
</file>

<file path=xl/sharedStrings.xml><?xml version="1.0" encoding="utf-8"?>
<sst xmlns="http://schemas.openxmlformats.org/spreadsheetml/2006/main" count="258" uniqueCount="136">
  <si>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</si>
  <si>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</si>
  <si>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</si>
  <si>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</si>
  <si>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</si>
  <si>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</si>
  <si>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</si>
  <si>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</si>
  <si>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</si>
  <si>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</si>
  <si>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</si>
  <si>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</si>
  <si>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</si>
  <si>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</si>
  <si>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</si>
  <si>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</si>
  <si>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</si>
  <si>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</si>
  <si>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</si>
  <si>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</si>
  <si>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</si>
  <si>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</si>
  <si>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</si>
  <si>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</si>
  <si>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</si>
  <si>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</si>
  <si>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</si>
  <si>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</si>
  <si>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</si>
  <si>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</si>
  <si>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</si>
  <si>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</si>
  <si>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</si>
  <si>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</si>
  <si>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</si>
  <si>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</si>
  <si>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</si>
  <si>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</si>
  <si>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</si>
  <si>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</si>
  <si>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</si>
  <si>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</si>
  <si>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</si>
  <si>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</si>
  <si>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</si>
  <si>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</si>
  <si>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</si>
  <si>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</si>
  <si>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</si>
  <si>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</si>
  <si>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</si>
  <si>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</si>
  <si>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</si>
  <si>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</si>
  <si>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</si>
  <si>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</si>
  <si>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</si>
  <si>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</si>
  <si>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</si>
  <si>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</si>
  <si>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</si>
  <si>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</si>
  <si>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</si>
  <si>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</si>
  <si>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</si>
  <si>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</si>
  <si>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</si>
  <si>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</si>
  <si>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</si>
  <si>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</si>
  <si>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</si>
  <si>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</si>
  <si>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</si>
  <si>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</si>
  <si>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</si>
  <si>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</si>
  <si>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</si>
  <si>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</si>
  <si>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</si>
  <si>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</si>
  <si>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</si>
  <si>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</si>
  <si>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</si>
  <si>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0,786615 x 1000
8250 x 0,93</t>
  </si>
  <si>
    <t>0,555000 x 1000
4.932 x 0.65</t>
  </si>
  <si>
    <t>0,342250 x 1000
4.724 x 0,65</t>
  </si>
  <si>
    <t>0,881356 x 1000
7.000 x 0,65</t>
  </si>
  <si>
    <r>
      <t>0,339048 x 1000</t>
    </r>
    <r>
      <rPr>
        <vertAlign val="superscript"/>
        <sz val="11"/>
        <rFont val="Arial"/>
        <family val="2"/>
      </rPr>
      <t xml:space="preserve">
</t>
    </r>
    <r>
      <rPr>
        <sz val="11"/>
        <rFont val="Arial"/>
        <family val="2"/>
      </rPr>
      <t>860 x 0,99</t>
    </r>
  </si>
  <si>
    <r>
      <rPr>
        <b/>
        <sz val="14"/>
        <rFont val="Arial"/>
        <family val="2"/>
        <charset val="162"/>
      </rPr>
      <t>18 Ocak 2017</t>
    </r>
    <r>
      <rPr>
        <sz val="14"/>
        <rFont val="Arial"/>
        <family val="2"/>
        <charset val="162"/>
      </rPr>
      <t xml:space="preserve">
Tarihindeki 
Birim Fiyatları </t>
    </r>
  </si>
  <si>
    <r>
      <t>6,384769 x 1000</t>
    </r>
    <r>
      <rPr>
        <vertAlign val="superscript"/>
        <sz val="11"/>
        <rFont val="Arial"/>
        <family val="2"/>
      </rPr>
      <t xml:space="preserve">
</t>
    </r>
    <r>
      <rPr>
        <sz val="11"/>
        <rFont val="Arial"/>
        <family val="2"/>
      </rPr>
      <t>11,100 x 0,92</t>
    </r>
  </si>
  <si>
    <r>
      <t>6,156632 x 1000</t>
    </r>
    <r>
      <rPr>
        <vertAlign val="superscript"/>
        <sz val="11"/>
        <rFont val="Arial"/>
        <family val="2"/>
      </rPr>
      <t xml:space="preserve">
</t>
    </r>
    <r>
      <rPr>
        <sz val="11"/>
        <rFont val="Arial"/>
        <family val="2"/>
      </rPr>
      <t>11,000 x 0,92</t>
    </r>
  </si>
  <si>
    <r>
      <t>5,596938 x 1000</t>
    </r>
    <r>
      <rPr>
        <vertAlign val="superscript"/>
        <sz val="11"/>
        <rFont val="Arial"/>
        <family val="2"/>
      </rPr>
      <t xml:space="preserve">
</t>
    </r>
    <r>
      <rPr>
        <sz val="11"/>
        <rFont val="Arial"/>
        <family val="2"/>
      </rPr>
      <t>11,000 x 0,92</t>
    </r>
  </si>
  <si>
    <r>
      <t>6,713748 x 1000</t>
    </r>
    <r>
      <rPr>
        <vertAlign val="superscript"/>
        <sz val="11"/>
        <rFont val="Arial"/>
        <family val="2"/>
      </rPr>
      <t xml:space="preserve">
</t>
    </r>
    <r>
      <rPr>
        <sz val="11"/>
        <rFont val="Arial"/>
        <family val="2"/>
      </rPr>
      <t>11,000 x 0,90</t>
    </r>
  </si>
  <si>
    <t>2,042373 x 1000
9,562 x 0,80</t>
  </si>
  <si>
    <r>
      <t>5,144920 x 1000</t>
    </r>
    <r>
      <rPr>
        <vertAlign val="superscript"/>
        <sz val="11"/>
        <rFont val="Arial"/>
        <family val="2"/>
      </rPr>
      <t xml:space="preserve">
</t>
    </r>
    <r>
      <rPr>
        <sz val="11"/>
        <rFont val="Arial"/>
        <family val="2"/>
      </rPr>
      <t>10,256 x 0,84</t>
    </r>
  </si>
  <si>
    <t xml:space="preserve">1,682200 x 1000
8250 x 0,93 </t>
  </si>
  <si>
    <t xml:space="preserve">1,758820 x 1000
8250 x 0,93 </t>
  </si>
  <si>
    <t>0,819000 x 1000
8250 x 0,93</t>
  </si>
  <si>
    <r>
      <t>0,823000 x 1000</t>
    </r>
    <r>
      <rPr>
        <vertAlign val="superscript"/>
        <sz val="11"/>
        <rFont val="Arial"/>
        <family val="2"/>
      </rPr>
      <t xml:space="preserve">
</t>
    </r>
    <r>
      <rPr>
        <sz val="11"/>
        <rFont val="Arial"/>
        <family val="2"/>
      </rPr>
      <t xml:space="preserve">8.250 x 0,93 </t>
    </r>
  </si>
  <si>
    <t xml:space="preserve">0,958262 x 1000
8250 x 0,93 </t>
  </si>
  <si>
    <t xml:space="preserve">0,901752 x 1000
8250 x 0,93 </t>
  </si>
  <si>
    <t xml:space="preserve">0,864671 x 1000
8250 x 0,93 </t>
  </si>
  <si>
    <t xml:space="preserve">0,901056 x 1000
8250 x 0,93 </t>
  </si>
  <si>
    <r>
      <t>1.000.001 - 10.000.000</t>
    </r>
    <r>
      <rPr>
        <sz val="12"/>
        <rFont val="Arial"/>
        <family val="2"/>
      </rPr>
      <t xml:space="preserve"> m</t>
    </r>
    <r>
      <rPr>
        <vertAlign val="superscript"/>
        <sz val="12"/>
        <rFont val="Arial"/>
        <family val="2"/>
        <charset val="162"/>
      </rPr>
      <t>3</t>
    </r>
    <r>
      <rPr>
        <sz val="12"/>
        <rFont val="Arial"/>
        <family val="2"/>
      </rPr>
      <t>/yıl
Doğalgaz Tüketimi için</t>
    </r>
  </si>
  <si>
    <r>
      <t>10.000.001 - 100.000.000</t>
    </r>
    <r>
      <rPr>
        <sz val="12"/>
        <rFont val="Arial"/>
        <family val="2"/>
      </rPr>
      <t xml:space="preserve"> m</t>
    </r>
    <r>
      <rPr>
        <vertAlign val="superscript"/>
        <sz val="12"/>
        <rFont val="Arial"/>
        <family val="2"/>
        <charset val="162"/>
      </rPr>
      <t>3</t>
    </r>
    <r>
      <rPr>
        <sz val="12"/>
        <rFont val="Arial"/>
        <family val="2"/>
      </rPr>
      <t>/yıl
Doğalgaz Tüketimi için</t>
    </r>
  </si>
  <si>
    <t xml:space="preserve">0,8542106 x 1000
8250 x 0,93 </t>
  </si>
  <si>
    <t xml:space="preserve">0,835876 x 1000
8250 x 0,93 </t>
  </si>
  <si>
    <t xml:space="preserve">0,825767 x 1000
8250 x 0,93 </t>
  </si>
  <si>
    <t xml:space="preserve">0,870310 x 1000
8250 x 0,93 </t>
  </si>
  <si>
    <t xml:space="preserve">0,833927 x 1000
8250 x 0,93 </t>
  </si>
  <si>
    <t xml:space="preserve">0,936879 x 1000
8250 x 0,93 </t>
  </si>
  <si>
    <t xml:space="preserve">0,830410 x 1000
8250 x 0,93 </t>
  </si>
  <si>
    <t xml:space="preserve">0,844324x 1000
8250 x 0,93 </t>
  </si>
  <si>
    <t xml:space="preserve">0,917329 x 1000
8250 x 0,93 </t>
  </si>
  <si>
    <t xml:space="preserve">0,848630 x 1000
8250 x 0,93 </t>
  </si>
  <si>
    <t xml:space="preserve">0,880944 x 1000
8250 x 0,93 </t>
  </si>
  <si>
    <t xml:space="preserve">0,9420926 x 1000
8250 x 0,93 </t>
  </si>
  <si>
    <t xml:space="preserve">0,8529670 x 1000
8250 x 0,93 </t>
  </si>
  <si>
    <t xml:space="preserve">1,0391898 x 1000
8250 x 0,93 </t>
  </si>
  <si>
    <t xml:space="preserve">1,002804 x 1000
8250 x 0,93 </t>
  </si>
  <si>
    <t xml:space="preserve">0,863719x 1000
8250 x 0,93 </t>
  </si>
  <si>
    <t xml:space="preserve">0,994647 x 1000
8250 x 0,93 </t>
  </si>
  <si>
    <r>
      <t xml:space="preserve">( 30 Ocak 2018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</si>
  <si>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30 Ocak 2018
</t>
    </r>
    <r>
      <rPr>
        <sz val="14"/>
        <rFont val="Arial"/>
        <family val="2"/>
        <charset val="162"/>
      </rPr>
      <t>Tarihindeki
Birim Fiyat</t>
    </r>
  </si>
  <si>
    <r>
      <t>30 Ocak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</si>
  <si>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30 Ocak 2018
18 Ocak 2017</t>
  </si>
  <si>
    <r>
      <t xml:space="preserve">30 Ocak </t>
    </r>
    <r>
      <rPr>
        <b/>
        <sz val="12"/>
        <rFont val="Arial"/>
        <family val="2"/>
        <charset val="162"/>
      </rPr>
      <t>2018</t>
    </r>
    <r>
      <rPr>
        <sz val="12"/>
        <rFont val="Arial"/>
        <family val="2"/>
        <charset val="162"/>
      </rPr>
      <t xml:space="preserve"> tarihinde</t>
    </r>
  </si>
  <si>
    <r>
      <t xml:space="preserve">30 Ocak </t>
    </r>
    <r>
      <rPr>
        <b/>
        <sz val="12"/>
        <rFont val="Arial"/>
        <family val="2"/>
        <charset val="162"/>
      </rPr>
      <t>2017</t>
    </r>
    <r>
      <rPr>
        <sz val="12"/>
        <rFont val="Arial"/>
        <family val="2"/>
        <charset val="162"/>
      </rPr>
      <t xml:space="preserve"> tarihinde</t>
    </r>
  </si>
  <si>
    <r>
      <t xml:space="preserve">3. </t>
    </r>
    <r>
      <rPr>
        <b/>
        <sz val="11"/>
        <rFont val="Arial"/>
        <family val="2"/>
        <charset val="162"/>
      </rPr>
      <t>Doğalgaz</t>
    </r>
    <r>
      <rPr>
        <sz val="11"/>
        <rFont val="Arial"/>
        <family val="2"/>
      </rPr>
      <t xml:space="preserve"> fiyatları  01 Ocak 2018 tarinde yayınlanan, 30 Ocak 2018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</si>
  <si>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Ocak 2018 tarihinde yayınlanan, 30 Ocak 2018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</si>
  <si>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Ocak 2018 tarihinde yayınlanan, 30 Ocak 2018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</si>
  <si>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01 Ocak 2018 tarihinde yayınlanan, 30Ocak 2018 tarihinde geçerli olan </t>
    </r>
    <r>
      <rPr>
        <b/>
        <sz val="11"/>
        <rFont val="Arial"/>
        <family val="2"/>
        <charset val="162"/>
      </rPr>
      <t>AYGAZ ve İPRAGAZ</t>
    </r>
    <r>
      <rPr>
        <sz val="11"/>
        <rFont val="Arial"/>
        <family val="2"/>
      </rPr>
      <t xml:space="preserve"> fiyat sirkülerlerinden alınmış fiyatların ortalamasıdır.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</si>
  <si>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2018 tarihinde yayınlanan, 30 Ocak 2018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</si>
  <si>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30 Ocak 2018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</si>
  <si>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30 Ocak 2018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</si>
  <si>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30 Ocak 2018 tarihinde geçerli olan; ceviz tipi linyit için nakliye ücreti ve KDV dahil bayi satış fiyatı 27,25 TL/ 25kg.torba veya 1090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</si>
</sst>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48">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00FFFF"/>
        <bgColor indexed="64"/>
      </patternFill>
    </fill>
    <fill>
      <patternFill patternType="solid">
        <fgColor rgb="FF0EC25F"/>
        <bgColor indexed="64"/>
      </patternFill>
    </fill>
    <fill>
      <patternFill patternType="solid">
        <fgColor rgb="FF21EF7E"/>
        <bgColor indexed="64"/>
      </patternFill>
    </fill>
    <fill>
      <patternFill patternType="solid">
        <fgColor rgb="FF62F4A4"/>
        <bgColor indexed="64"/>
      </patternFill>
    </fill>
    <fill>
      <patternFill patternType="solid">
        <fgColor rgb="FF91F7BF"/>
        <bgColor indexed="64"/>
      </patternFill>
    </fill>
    <fill>
      <patternFill patternType="solid">
        <fgColor theme="0" tint="-0.249977111117893"/>
        <bgColor indexed="64"/>
      </patternFill>
    </fill>
    <fill>
      <patternFill patternType="solid">
        <fgColor rgb="FFD9D9D9"/>
        <bgColor indexed="64"/>
      </patternFill>
    </fill>
    <fill>
      <patternFill patternType="solid">
        <fgColor rgb="FFFEF800"/>
        <bgColor indexed="64"/>
      </patternFill>
    </fill>
    <fill>
      <patternFill patternType="solid">
        <fgColor rgb="FFFFFDB7"/>
        <bgColor indexed="64"/>
      </patternFill>
    </fill>
    <fill>
      <patternFill patternType="solid">
        <fgColor rgb="FFDFF1F5"/>
        <bgColor indexed="64"/>
      </patternFill>
    </fill>
    <fill>
      <patternFill patternType="solid">
        <fgColor rgb="FFC5E5ED"/>
        <bgColor indexed="64"/>
      </patternFill>
    </fill>
    <fill>
      <patternFill patternType="solid">
        <fgColor rgb="FFA2D6E2"/>
        <bgColor indexed="64"/>
      </patternFill>
    </fill>
    <fill>
      <patternFill patternType="solid">
        <fgColor rgb="FFFFFED9"/>
        <bgColor indexed="64"/>
      </patternFill>
    </fill>
    <fill>
      <patternFill patternType="solid">
        <fgColor rgb="FFFFFED1"/>
        <bgColor indexed="64"/>
      </patternFill>
    </fill>
    <fill>
      <patternFill patternType="solid">
        <fgColor rgb="FFFFFEC9"/>
        <bgColor indexed="64"/>
      </patternFill>
    </fill>
    <fill>
      <patternFill patternType="solid">
        <fgColor rgb="FFFFFDB9"/>
        <bgColor indexed="64"/>
      </patternFill>
    </fill>
    <fill>
      <patternFill patternType="solid">
        <fgColor rgb="FFFFFDA7"/>
        <bgColor indexed="64"/>
      </patternFill>
    </fill>
    <fill>
      <patternFill patternType="solid">
        <fgColor rgb="FFFFFD9F"/>
        <bgColor indexed="64"/>
      </patternFill>
    </fill>
    <fill>
      <patternFill patternType="solid">
        <fgColor rgb="FFFFFC93"/>
        <bgColor indexed="64"/>
      </patternFill>
    </fill>
    <fill>
      <patternFill patternType="solid">
        <fgColor rgb="FFFFFC8B"/>
        <bgColor indexed="64"/>
      </patternFill>
    </fill>
    <fill>
      <patternFill patternType="solid">
        <fgColor rgb="FFFFFC79"/>
        <bgColor indexed="64"/>
      </patternFill>
    </fill>
    <fill>
      <patternFill patternType="solid">
        <fgColor rgb="FFFFFB65"/>
        <bgColor indexed="64"/>
      </patternFill>
    </fill>
    <fill>
      <patternFill patternType="solid">
        <fgColor rgb="FFFFFB57"/>
        <bgColor indexed="64"/>
      </patternFill>
    </fill>
    <fill>
      <patternFill patternType="solid">
        <fgColor rgb="FFFFFB53"/>
        <bgColor indexed="64"/>
      </patternFill>
    </fill>
    <fill>
      <patternFill patternType="solid">
        <fgColor rgb="FFFFFB47"/>
        <bgColor indexed="64"/>
      </patternFill>
    </fill>
    <fill>
      <patternFill patternType="solid">
        <fgColor rgb="FFFFFA3F"/>
        <bgColor indexed="64"/>
      </patternFill>
    </fill>
    <fill>
      <patternFill patternType="solid">
        <fgColor rgb="FFFFFA37"/>
        <bgColor indexed="64"/>
      </patternFill>
    </fill>
    <fill>
      <patternFill patternType="solid">
        <fgColor rgb="FFFFFA2F"/>
        <bgColor indexed="64"/>
      </patternFill>
    </fill>
    <fill>
      <patternFill patternType="solid">
        <fgColor rgb="FFFFFA25"/>
        <bgColor indexed="64"/>
      </patternFill>
    </fill>
    <fill>
      <patternFill patternType="solid">
        <fgColor rgb="FFFFF915"/>
        <bgColor indexed="64"/>
      </patternFill>
    </fill>
    <fill>
      <patternFill patternType="solid">
        <fgColor rgb="FFFFF90D"/>
        <bgColor indexed="64"/>
      </patternFill>
    </fill>
    <fill>
      <patternFill patternType="solid">
        <fgColor rgb="FFF6F000"/>
        <bgColor indexed="64"/>
      </patternFill>
    </fill>
    <fill>
      <patternFill patternType="solid">
        <fgColor rgb="FFEAE400"/>
        <bgColor indexed="64"/>
      </patternFill>
    </fill>
    <fill>
      <patternFill patternType="solid">
        <fgColor rgb="FFDAD500"/>
        <bgColor indexed="64"/>
      </patternFill>
    </fill>
    <fill>
      <patternFill patternType="solid">
        <fgColor rgb="FFFAB88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617">
    <xf numFmtId="0" fontId="0" fillId="0" borderId="0" xfId="0"/>
    <xf numFmtId="0" fontId="11" fillId="0" borderId="0" xfId="0" applyFont="1" applyFill="1" applyAlignment="1">
      <alignment vertical="center"/>
    </xf>
    <xf numFmtId="0" fontId="8" fillId="0" borderId="0" xfId="0" applyFont="1" applyFill="1"/>
    <xf numFmtId="0" fontId="8" fillId="0" borderId="1" xfId="0" applyFont="1" applyFill="1" applyBorder="1"/>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23" fillId="0" borderId="19" xfId="0" applyFont="1" applyFill="1" applyBorder="1" applyAlignment="1">
      <alignment horizontal="center" vertical="center" wrapText="1"/>
    </xf>
    <xf numFmtId="0" fontId="8" fillId="0" borderId="0" xfId="0" applyFont="1" applyFill="1" applyBorder="1" applyAlignment="1">
      <alignment horizontal="center" vertical="center"/>
    </xf>
    <xf numFmtId="168" fontId="8" fillId="0" borderId="0" xfId="0" applyNumberFormat="1" applyFont="1" applyFill="1"/>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3" fontId="4" fillId="12" borderId="18" xfId="0" applyNumberFormat="1" applyFont="1" applyFill="1" applyBorder="1" applyAlignment="1">
      <alignment horizontal="center" vertical="center"/>
    </xf>
    <xf numFmtId="0" fontId="9" fillId="14" borderId="18" xfId="0" applyFont="1" applyFill="1" applyBorder="1" applyAlignment="1">
      <alignment horizontal="center" vertical="center"/>
    </xf>
    <xf numFmtId="0" fontId="5" fillId="14" borderId="20" xfId="0" applyFont="1" applyFill="1" applyBorder="1" applyAlignment="1">
      <alignment horizontal="center" vertical="center" wrapText="1"/>
    </xf>
    <xf numFmtId="0" fontId="1" fillId="14" borderId="21" xfId="0" applyFont="1" applyFill="1" applyBorder="1" applyAlignment="1">
      <alignment horizontal="center" vertical="center" wrapText="1"/>
    </xf>
    <xf numFmtId="0" fontId="8" fillId="14" borderId="22" xfId="0" applyFont="1" applyFill="1" applyBorder="1" applyAlignment="1">
      <alignment horizontal="center" vertical="center" wrapText="1"/>
    </xf>
    <xf numFmtId="3" fontId="20" fillId="14" borderId="19" xfId="0" applyNumberFormat="1" applyFont="1" applyFill="1" applyBorder="1" applyAlignment="1">
      <alignment vertical="center" wrapText="1"/>
    </xf>
    <xf numFmtId="9" fontId="8" fillId="14" borderId="23" xfId="0" applyNumberFormat="1" applyFont="1" applyFill="1" applyBorder="1" applyAlignment="1">
      <alignment horizontal="center" vertical="center"/>
    </xf>
    <xf numFmtId="0" fontId="6" fillId="14" borderId="24" xfId="0" applyFont="1" applyFill="1" applyBorder="1" applyAlignment="1">
      <alignment horizontal="center" vertical="center" wrapText="1"/>
    </xf>
    <xf numFmtId="168" fontId="4" fillId="14" borderId="25" xfId="0" applyNumberFormat="1" applyFont="1" applyFill="1" applyBorder="1" applyAlignment="1">
      <alignment horizontal="center" vertical="center"/>
    </xf>
    <xf numFmtId="3" fontId="4" fillId="14" borderId="18" xfId="0" applyNumberFormat="1" applyFont="1" applyFill="1" applyBorder="1" applyAlignment="1">
      <alignment horizontal="center" vertical="center"/>
    </xf>
    <xf numFmtId="167" fontId="6" fillId="14" borderId="26" xfId="0" applyNumberFormat="1" applyFont="1" applyFill="1" applyBorder="1" applyAlignment="1">
      <alignment vertical="center" wrapText="1"/>
    </xf>
    <xf numFmtId="169" fontId="9" fillId="14" borderId="19" xfId="0" applyNumberFormat="1" applyFont="1" applyFill="1" applyBorder="1" applyAlignment="1">
      <alignment horizontal="center" vertical="center"/>
    </xf>
    <xf numFmtId="0" fontId="32" fillId="14" borderId="19" xfId="0" applyFont="1" applyFill="1" applyBorder="1" applyAlignment="1">
      <alignment horizontal="center" vertical="center"/>
    </xf>
    <xf numFmtId="0" fontId="9" fillId="15" borderId="35" xfId="0" applyFont="1" applyFill="1" applyBorder="1" applyAlignment="1">
      <alignment horizontal="center" vertical="center"/>
    </xf>
    <xf numFmtId="0" fontId="5" fillId="15" borderId="1" xfId="0" applyFont="1" applyFill="1" applyBorder="1" applyAlignment="1">
      <alignment horizontal="center" vertical="center" wrapText="1"/>
    </xf>
    <xf numFmtId="0" fontId="1" fillId="15" borderId="12" xfId="0" applyFont="1" applyFill="1" applyBorder="1" applyAlignment="1">
      <alignment horizontal="center" vertical="center" wrapText="1"/>
    </xf>
    <xf numFmtId="0" fontId="8" fillId="15" borderId="13" xfId="0" applyFont="1" applyFill="1" applyBorder="1" applyAlignment="1">
      <alignment horizontal="center" vertical="center" wrapText="1"/>
    </xf>
    <xf numFmtId="3" fontId="20"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3" fontId="6" fillId="15" borderId="3" xfId="0" applyNumberFormat="1" applyFont="1" applyFill="1" applyBorder="1" applyAlignment="1">
      <alignment horizontal="center" vertical="center" wrapText="1"/>
    </xf>
    <xf numFmtId="168" fontId="4" fillId="15" borderId="16" xfId="0" applyNumberFormat="1" applyFont="1" applyFill="1" applyBorder="1" applyAlignment="1">
      <alignment horizontal="center" vertical="center"/>
    </xf>
    <xf numFmtId="3" fontId="4" fillId="15" borderId="18" xfId="0" applyNumberFormat="1" applyFont="1" applyFill="1" applyBorder="1" applyAlignment="1">
      <alignment horizontal="center" vertical="center"/>
    </xf>
    <xf numFmtId="167" fontId="6" fillId="15" borderId="14" xfId="0" applyNumberFormat="1" applyFont="1" applyFill="1" applyBorder="1" applyAlignment="1">
      <alignment vertical="center" wrapText="1"/>
    </xf>
    <xf numFmtId="169" fontId="9" fillId="15" borderId="4" xfId="0" applyNumberFormat="1" applyFont="1" applyFill="1" applyBorder="1" applyAlignment="1">
      <alignment horizontal="center" vertical="center"/>
    </xf>
    <xf numFmtId="0" fontId="32" fillId="15" borderId="4" xfId="0" applyFont="1" applyFill="1" applyBorder="1" applyAlignment="1">
      <alignment horizontal="center" vertical="center"/>
    </xf>
    <xf numFmtId="0" fontId="9" fillId="16" borderId="18" xfId="0" applyFont="1" applyFill="1" applyBorder="1" applyAlignment="1">
      <alignment horizontal="center" vertical="center"/>
    </xf>
    <xf numFmtId="0" fontId="5" fillId="16" borderId="1" xfId="0" applyFont="1" applyFill="1" applyBorder="1" applyAlignment="1">
      <alignment horizontal="center" vertical="center" wrapText="1"/>
    </xf>
    <xf numFmtId="0" fontId="1" fillId="16" borderId="12" xfId="0" applyFont="1" applyFill="1" applyBorder="1" applyAlignment="1">
      <alignment horizontal="center" vertical="center" wrapText="1"/>
    </xf>
    <xf numFmtId="0" fontId="8" fillId="16" borderId="13" xfId="0" applyFont="1" applyFill="1" applyBorder="1" applyAlignment="1">
      <alignment horizontal="center" vertical="center" wrapText="1"/>
    </xf>
    <xf numFmtId="3" fontId="20"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3" fontId="6" fillId="16" borderId="3" xfId="0" applyNumberFormat="1" applyFont="1" applyFill="1" applyBorder="1" applyAlignment="1">
      <alignment horizontal="center" vertical="center" wrapText="1"/>
    </xf>
    <xf numFmtId="168" fontId="4" fillId="16" borderId="16" xfId="0" applyNumberFormat="1" applyFont="1" applyFill="1" applyBorder="1" applyAlignment="1">
      <alignment horizontal="center" vertical="center"/>
    </xf>
    <xf numFmtId="3" fontId="4" fillId="16" borderId="18" xfId="0" applyNumberFormat="1" applyFont="1" applyFill="1" applyBorder="1" applyAlignment="1">
      <alignment horizontal="center" vertical="center"/>
    </xf>
    <xf numFmtId="167" fontId="6" fillId="16" borderId="14" xfId="0" applyNumberFormat="1" applyFont="1" applyFill="1" applyBorder="1" applyAlignment="1">
      <alignment vertical="center" wrapText="1"/>
    </xf>
    <xf numFmtId="169" fontId="9" fillId="16" borderId="4" xfId="0" applyNumberFormat="1" applyFont="1" applyFill="1" applyBorder="1" applyAlignment="1">
      <alignment horizontal="center" vertical="center"/>
    </xf>
    <xf numFmtId="0" fontId="32" fillId="16" borderId="4" xfId="0" applyFont="1" applyFill="1" applyBorder="1" applyAlignment="1">
      <alignment horizontal="center" vertical="center"/>
    </xf>
    <xf numFmtId="0" fontId="9" fillId="17" borderId="18" xfId="0" applyFont="1" applyFill="1" applyBorder="1" applyAlignment="1">
      <alignment horizontal="center" vertical="center"/>
    </xf>
    <xf numFmtId="0" fontId="5" fillId="17" borderId="1" xfId="0" applyFont="1" applyFill="1" applyBorder="1" applyAlignment="1">
      <alignment horizontal="center" vertical="center" wrapText="1"/>
    </xf>
    <xf numFmtId="0" fontId="1" fillId="17" borderId="12" xfId="0" applyFont="1" applyFill="1" applyBorder="1" applyAlignment="1">
      <alignment horizontal="center" vertical="center" wrapText="1"/>
    </xf>
    <xf numFmtId="0" fontId="8" fillId="17" borderId="13" xfId="0" applyFont="1" applyFill="1" applyBorder="1" applyAlignment="1">
      <alignment horizontal="center" vertical="center" wrapText="1"/>
    </xf>
    <xf numFmtId="3" fontId="20"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3" fontId="6" fillId="17" borderId="3" xfId="0" applyNumberFormat="1" applyFont="1" applyFill="1" applyBorder="1" applyAlignment="1">
      <alignment horizontal="center" vertical="center" wrapText="1"/>
    </xf>
    <xf numFmtId="168" fontId="4" fillId="17" borderId="16" xfId="0" applyNumberFormat="1" applyFont="1" applyFill="1" applyBorder="1" applyAlignment="1">
      <alignment horizontal="center" vertical="center"/>
    </xf>
    <xf numFmtId="3" fontId="4" fillId="17" borderId="18" xfId="0" applyNumberFormat="1" applyFont="1" applyFill="1" applyBorder="1" applyAlignment="1">
      <alignment horizontal="center" vertical="center"/>
    </xf>
    <xf numFmtId="167" fontId="6" fillId="17" borderId="14" xfId="0" applyNumberFormat="1" applyFont="1" applyFill="1" applyBorder="1" applyAlignment="1">
      <alignment vertical="center" wrapText="1"/>
    </xf>
    <xf numFmtId="169" fontId="9" fillId="17" borderId="4" xfId="0" applyNumberFormat="1" applyFont="1" applyFill="1" applyBorder="1" applyAlignment="1">
      <alignment horizontal="center" vertical="center"/>
    </xf>
    <xf numFmtId="0" fontId="32" fillId="17" borderId="4" xfId="0" applyFont="1" applyFill="1" applyBorder="1" applyAlignment="1">
      <alignment horizontal="center" vertical="center"/>
    </xf>
    <xf numFmtId="0" fontId="9" fillId="18" borderId="18" xfId="0" applyFont="1" applyFill="1" applyBorder="1" applyAlignment="1">
      <alignment horizontal="center" vertical="center"/>
    </xf>
    <xf numFmtId="0" fontId="5" fillId="18" borderId="1" xfId="0" applyFont="1" applyFill="1" applyBorder="1" applyAlignment="1">
      <alignment horizontal="center" vertical="center" wrapText="1"/>
    </xf>
    <xf numFmtId="0" fontId="1" fillId="18" borderId="12" xfId="0" applyFont="1" applyFill="1" applyBorder="1" applyAlignment="1">
      <alignment horizontal="center" vertical="center" wrapText="1"/>
    </xf>
    <xf numFmtId="0" fontId="8" fillId="18" borderId="13" xfId="0" applyFont="1" applyFill="1" applyBorder="1" applyAlignment="1">
      <alignment horizontal="center"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0" fontId="6" fillId="18" borderId="3" xfId="0" applyFont="1" applyFill="1" applyBorder="1" applyAlignment="1">
      <alignment horizontal="center" vertical="center" wrapText="1"/>
    </xf>
    <xf numFmtId="168" fontId="4" fillId="18" borderId="16" xfId="0" applyNumberFormat="1" applyFont="1" applyFill="1" applyBorder="1" applyAlignment="1">
      <alignment horizontal="center" vertical="center"/>
    </xf>
    <xf numFmtId="3" fontId="4" fillId="18" borderId="18" xfId="0" applyNumberFormat="1" applyFont="1" applyFill="1" applyBorder="1" applyAlignment="1">
      <alignment horizontal="center" vertical="center"/>
    </xf>
    <xf numFmtId="167" fontId="6" fillId="18" borderId="14" xfId="0" applyNumberFormat="1" applyFont="1" applyFill="1" applyBorder="1" applyAlignment="1">
      <alignment vertical="center" wrapText="1"/>
    </xf>
    <xf numFmtId="169" fontId="9" fillId="18" borderId="11" xfId="0" applyNumberFormat="1" applyFont="1" applyFill="1" applyBorder="1" applyAlignment="1">
      <alignment horizontal="center" vertical="center"/>
    </xf>
    <xf numFmtId="0" fontId="32" fillId="18" borderId="4" xfId="0" applyFont="1" applyFill="1" applyBorder="1" applyAlignment="1">
      <alignment horizontal="center" vertical="center"/>
    </xf>
    <xf numFmtId="0" fontId="9" fillId="19" borderId="18" xfId="0" applyFont="1" applyFill="1" applyBorder="1" applyAlignment="1">
      <alignment horizontal="center" vertical="center"/>
    </xf>
    <xf numFmtId="0" fontId="5" fillId="19" borderId="1" xfId="0" applyFont="1" applyFill="1" applyBorder="1" applyAlignment="1">
      <alignment horizontal="center" vertical="center" wrapText="1"/>
    </xf>
    <xf numFmtId="0" fontId="1" fillId="19" borderId="12" xfId="0" applyFont="1" applyFill="1" applyBorder="1" applyAlignment="1">
      <alignment horizontal="center" vertical="center" wrapText="1"/>
    </xf>
    <xf numFmtId="0" fontId="8" fillId="19" borderId="13" xfId="0" applyFont="1" applyFill="1" applyBorder="1" applyAlignment="1">
      <alignment horizontal="center"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16" xfId="0" applyNumberFormat="1" applyFont="1" applyFill="1" applyBorder="1" applyAlignment="1">
      <alignment horizontal="center" vertical="center"/>
    </xf>
    <xf numFmtId="3" fontId="4" fillId="19" borderId="18" xfId="0" applyNumberFormat="1" applyFont="1" applyFill="1" applyBorder="1" applyAlignment="1">
      <alignment horizontal="center" vertical="center"/>
    </xf>
    <xf numFmtId="167" fontId="6" fillId="19" borderId="14" xfId="0" applyNumberFormat="1" applyFont="1" applyFill="1" applyBorder="1" applyAlignment="1">
      <alignment vertical="center" wrapText="1"/>
    </xf>
    <xf numFmtId="169" fontId="9" fillId="19" borderId="11" xfId="0" applyNumberFormat="1" applyFont="1" applyFill="1" applyBorder="1" applyAlignment="1">
      <alignment horizontal="center" vertical="center"/>
    </xf>
    <xf numFmtId="0" fontId="32" fillId="19" borderId="4" xfId="0" applyFont="1" applyFill="1" applyBorder="1" applyAlignment="1">
      <alignment horizontal="center" vertical="center"/>
    </xf>
    <xf numFmtId="0" fontId="9" fillId="11" borderId="35" xfId="0" applyFont="1" applyFill="1" applyBorder="1" applyAlignment="1">
      <alignment horizontal="center" vertical="center"/>
    </xf>
    <xf numFmtId="0" fontId="5" fillId="11" borderId="1"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8" fillId="11" borderId="13" xfId="0" applyFont="1" applyFill="1" applyBorder="1" applyAlignment="1">
      <alignment horizontal="center" vertical="center" wrapText="1"/>
    </xf>
    <xf numFmtId="165" fontId="18" fillId="11" borderId="2" xfId="0" applyNumberFormat="1" applyFont="1" applyFill="1" applyBorder="1" applyAlignment="1">
      <alignment horizontal="right" vertical="center" wrapText="1"/>
    </xf>
    <xf numFmtId="3" fontId="20"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168" fontId="4" fillId="11" borderId="16" xfId="0" applyNumberFormat="1" applyFont="1" applyFill="1" applyBorder="1" applyAlignment="1">
      <alignment horizontal="center" vertical="center"/>
    </xf>
    <xf numFmtId="3" fontId="4" fillId="11" borderId="18" xfId="0" applyNumberFormat="1" applyFont="1" applyFill="1" applyBorder="1" applyAlignment="1">
      <alignment horizontal="center" vertical="center"/>
    </xf>
    <xf numFmtId="167" fontId="6" fillId="11" borderId="14" xfId="0" applyNumberFormat="1" applyFont="1" applyFill="1" applyBorder="1" applyAlignment="1">
      <alignment vertical="center" wrapText="1"/>
    </xf>
    <xf numFmtId="169" fontId="9" fillId="11" borderId="4" xfId="0" applyNumberFormat="1" applyFont="1" applyFill="1" applyBorder="1" applyAlignment="1">
      <alignment horizontal="center" vertical="center"/>
    </xf>
    <xf numFmtId="0" fontId="32" fillId="11" borderId="4" xfId="0" applyFont="1" applyFill="1" applyBorder="1" applyAlignment="1">
      <alignment horizontal="center" vertical="center"/>
    </xf>
    <xf numFmtId="0" fontId="9" fillId="20" borderId="18" xfId="0" applyFont="1" applyFill="1" applyBorder="1" applyAlignment="1">
      <alignment horizontal="center" vertical="center"/>
    </xf>
    <xf numFmtId="0" fontId="17" fillId="20" borderId="1" xfId="0" applyFont="1" applyFill="1" applyBorder="1" applyAlignment="1">
      <alignment horizontal="center" vertical="center" wrapText="1"/>
    </xf>
    <xf numFmtId="0" fontId="1" fillId="20" borderId="12" xfId="0" applyFont="1" applyFill="1" applyBorder="1" applyAlignment="1">
      <alignment horizontal="center" vertical="center" wrapText="1"/>
    </xf>
    <xf numFmtId="0" fontId="8" fillId="20" borderId="13" xfId="0" applyFont="1" applyFill="1" applyBorder="1" applyAlignment="1">
      <alignment horizontal="center" vertical="center" wrapText="1"/>
    </xf>
    <xf numFmtId="3" fontId="20"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16" xfId="0" applyNumberFormat="1" applyFont="1" applyFill="1" applyBorder="1" applyAlignment="1">
      <alignment horizontal="center" vertical="center"/>
    </xf>
    <xf numFmtId="3" fontId="4" fillId="20" borderId="18" xfId="0" applyNumberFormat="1" applyFont="1" applyFill="1" applyBorder="1" applyAlignment="1">
      <alignment horizontal="center" vertical="center"/>
    </xf>
    <xf numFmtId="167" fontId="6" fillId="20" borderId="14" xfId="0" applyNumberFormat="1" applyFont="1" applyFill="1" applyBorder="1" applyAlignment="1">
      <alignment vertical="center" wrapText="1"/>
    </xf>
    <xf numFmtId="169" fontId="9" fillId="20" borderId="4" xfId="0" applyNumberFormat="1" applyFont="1" applyFill="1" applyBorder="1" applyAlignment="1">
      <alignment horizontal="center" vertical="center"/>
    </xf>
    <xf numFmtId="0" fontId="32" fillId="20" borderId="4" xfId="0" applyFont="1" applyFill="1" applyBorder="1" applyAlignment="1">
      <alignment horizontal="center" vertical="center"/>
    </xf>
    <xf numFmtId="0" fontId="9" fillId="21" borderId="18" xfId="0" applyFont="1" applyFill="1" applyBorder="1" applyAlignment="1">
      <alignment horizontal="center" vertical="center"/>
    </xf>
    <xf numFmtId="0" fontId="1" fillId="21" borderId="12" xfId="0" applyFont="1" applyFill="1" applyBorder="1" applyAlignment="1">
      <alignment horizontal="center" vertical="center" wrapText="1"/>
    </xf>
    <xf numFmtId="0" fontId="8" fillId="21" borderId="13" xfId="0" applyFont="1" applyFill="1" applyBorder="1" applyAlignment="1">
      <alignment horizontal="center" vertical="center" wrapText="1"/>
    </xf>
    <xf numFmtId="3" fontId="20"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168" fontId="4" fillId="21" borderId="16" xfId="0" applyNumberFormat="1" applyFont="1" applyFill="1" applyBorder="1" applyAlignment="1">
      <alignment horizontal="center" vertical="center"/>
    </xf>
    <xf numFmtId="3" fontId="4" fillId="21" borderId="18" xfId="0" applyNumberFormat="1" applyFont="1" applyFill="1" applyBorder="1" applyAlignment="1">
      <alignment horizontal="center" vertical="center"/>
    </xf>
    <xf numFmtId="167" fontId="6" fillId="21" borderId="14" xfId="0" applyNumberFormat="1" applyFont="1" applyFill="1" applyBorder="1" applyAlignment="1">
      <alignment vertical="center" wrapText="1"/>
    </xf>
    <xf numFmtId="169" fontId="9" fillId="21" borderId="4" xfId="0" applyNumberFormat="1" applyFont="1" applyFill="1" applyBorder="1" applyAlignment="1">
      <alignment horizontal="center" vertical="center"/>
    </xf>
    <xf numFmtId="0" fontId="32" fillId="21" borderId="4" xfId="0" applyFont="1" applyFill="1" applyBorder="1" applyAlignment="1">
      <alignment horizontal="center" vertical="center"/>
    </xf>
    <xf numFmtId="165" fontId="18" fillId="21" borderId="2" xfId="0" applyNumberFormat="1" applyFont="1" applyFill="1" applyBorder="1" applyAlignment="1">
      <alignment horizontal="right" vertical="center" wrapText="1"/>
    </xf>
    <xf numFmtId="165" fontId="22" fillId="20" borderId="31" xfId="0" applyNumberFormat="1" applyFont="1" applyFill="1" applyBorder="1" applyAlignment="1">
      <alignment horizontal="right" vertical="center" wrapText="1"/>
    </xf>
    <xf numFmtId="165" fontId="22" fillId="19" borderId="8" xfId="0" applyNumberFormat="1" applyFont="1" applyFill="1" applyBorder="1" applyAlignment="1">
      <alignment horizontal="right" vertical="center" wrapText="1"/>
    </xf>
    <xf numFmtId="165" fontId="22" fillId="18" borderId="8" xfId="0" applyNumberFormat="1" applyFont="1" applyFill="1" applyBorder="1" applyAlignment="1">
      <alignment horizontal="right" vertical="center" wrapText="1"/>
    </xf>
    <xf numFmtId="165" fontId="22" fillId="11" borderId="2" xfId="0" applyNumberFormat="1" applyFont="1" applyFill="1" applyBorder="1" applyAlignment="1">
      <alignment horizontal="right" vertical="center" wrapText="1"/>
    </xf>
    <xf numFmtId="165" fontId="22" fillId="17" borderId="2" xfId="0" applyNumberFormat="1" applyFont="1" applyFill="1" applyBorder="1" applyAlignment="1">
      <alignment horizontal="right" vertical="center" wrapText="1"/>
    </xf>
    <xf numFmtId="165" fontId="22" fillId="16" borderId="2" xfId="0" applyNumberFormat="1" applyFont="1" applyFill="1" applyBorder="1" applyAlignment="1">
      <alignment horizontal="right" vertical="center" wrapText="1"/>
    </xf>
    <xf numFmtId="165" fontId="22" fillId="15" borderId="2" xfId="0" applyNumberFormat="1" applyFont="1" applyFill="1" applyBorder="1" applyAlignment="1">
      <alignment horizontal="right" vertical="center" wrapText="1"/>
    </xf>
    <xf numFmtId="165" fontId="22" fillId="14" borderId="23" xfId="0" applyNumberFormat="1" applyFont="1" applyFill="1" applyBorder="1" applyAlignment="1">
      <alignment horizontal="right" vertical="center" wrapText="1"/>
    </xf>
    <xf numFmtId="165" fontId="18" fillId="15" borderId="2" xfId="0" applyNumberFormat="1" applyFont="1" applyFill="1" applyBorder="1" applyAlignment="1">
      <alignment horizontal="right" vertical="center" wrapText="1"/>
    </xf>
    <xf numFmtId="165" fontId="18" fillId="16" borderId="2" xfId="0" applyNumberFormat="1" applyFont="1" applyFill="1" applyBorder="1" applyAlignment="1">
      <alignment horizontal="right" vertical="center" wrapText="1"/>
    </xf>
    <xf numFmtId="165" fontId="18" fillId="17" borderId="2" xfId="0" applyNumberFormat="1" applyFont="1" applyFill="1" applyBorder="1" applyAlignment="1">
      <alignment horizontal="right" vertical="center" wrapText="1"/>
    </xf>
    <xf numFmtId="165" fontId="18" fillId="14" borderId="23" xfId="0" applyNumberFormat="1" applyFont="1" applyFill="1" applyBorder="1" applyAlignment="1">
      <alignment horizontal="right" vertical="center" wrapText="1"/>
    </xf>
    <xf numFmtId="165" fontId="18" fillId="19" borderId="2" xfId="0" applyNumberFormat="1" applyFont="1" applyFill="1" applyBorder="1" applyAlignment="1">
      <alignment horizontal="right" vertical="center" wrapText="1"/>
    </xf>
    <xf numFmtId="165" fontId="18" fillId="18" borderId="2" xfId="0" applyNumberFormat="1" applyFont="1" applyFill="1" applyBorder="1" applyAlignment="1">
      <alignment horizontal="right" vertical="center" wrapText="1"/>
    </xf>
    <xf numFmtId="0" fontId="9" fillId="22" borderId="18" xfId="0" applyFont="1" applyFill="1" applyBorder="1" applyAlignment="1">
      <alignment horizontal="center" vertical="center"/>
    </xf>
    <xf numFmtId="0" fontId="5" fillId="22" borderId="1" xfId="0" applyFont="1" applyFill="1" applyBorder="1" applyAlignment="1">
      <alignment horizontal="center" vertical="center" wrapText="1"/>
    </xf>
    <xf numFmtId="0" fontId="15" fillId="22" borderId="15" xfId="0" applyFont="1" applyFill="1" applyBorder="1" applyAlignment="1">
      <alignment horizontal="center" vertical="center" wrapText="1"/>
    </xf>
    <xf numFmtId="0" fontId="8" fillId="22" borderId="13" xfId="0" applyFont="1" applyFill="1" applyBorder="1" applyAlignment="1">
      <alignment horizontal="center" vertical="center" wrapText="1"/>
    </xf>
    <xf numFmtId="3" fontId="20"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16" xfId="0" applyNumberFormat="1" applyFont="1" applyFill="1" applyBorder="1" applyAlignment="1">
      <alignment horizontal="center" vertical="center"/>
    </xf>
    <xf numFmtId="3" fontId="4" fillId="22" borderId="18" xfId="0" applyNumberFormat="1" applyFont="1" applyFill="1" applyBorder="1" applyAlignment="1">
      <alignment horizontal="center" vertical="center"/>
    </xf>
    <xf numFmtId="165" fontId="22" fillId="22" borderId="3" xfId="0" applyNumberFormat="1" applyFont="1" applyFill="1" applyBorder="1" applyAlignment="1">
      <alignment horizontal="right" vertical="center" wrapText="1"/>
    </xf>
    <xf numFmtId="167" fontId="6" fillId="22" borderId="14" xfId="0" applyNumberFormat="1" applyFont="1" applyFill="1" applyBorder="1" applyAlignment="1">
      <alignment vertical="center" wrapText="1"/>
    </xf>
    <xf numFmtId="169" fontId="9" fillId="22" borderId="4" xfId="0" applyNumberFormat="1" applyFont="1" applyFill="1" applyBorder="1" applyAlignment="1">
      <alignment horizontal="center" vertical="center"/>
    </xf>
    <xf numFmtId="0" fontId="32" fillId="22" borderId="4" xfId="0" applyFont="1" applyFill="1" applyBorder="1" applyAlignment="1">
      <alignment horizontal="center" vertical="center"/>
    </xf>
    <xf numFmtId="165" fontId="18" fillId="22" borderId="2" xfId="0" applyNumberFormat="1" applyFont="1" applyFill="1" applyBorder="1" applyAlignment="1">
      <alignment horizontal="right" vertical="center" wrapText="1"/>
    </xf>
    <xf numFmtId="0" fontId="9" fillId="23" borderId="18" xfId="0" applyFont="1" applyFill="1" applyBorder="1" applyAlignment="1">
      <alignment horizontal="center" vertical="center"/>
    </xf>
    <xf numFmtId="0" fontId="5" fillId="23" borderId="1" xfId="0" applyFont="1" applyFill="1" applyBorder="1" applyAlignment="1">
      <alignment horizontal="center" vertical="center" wrapText="1"/>
    </xf>
    <xf numFmtId="0" fontId="15" fillId="23" borderId="15" xfId="0" applyFont="1" applyFill="1" applyBorder="1" applyAlignment="1">
      <alignment horizontal="center" vertical="center" wrapText="1"/>
    </xf>
    <xf numFmtId="0" fontId="8" fillId="23" borderId="13" xfId="0" applyFont="1" applyFill="1" applyBorder="1" applyAlignment="1">
      <alignment horizontal="center" vertical="center" wrapText="1"/>
    </xf>
    <xf numFmtId="165" fontId="18" fillId="23" borderId="2" xfId="0" applyNumberFormat="1" applyFont="1" applyFill="1" applyBorder="1" applyAlignment="1">
      <alignment horizontal="right" vertical="center" wrapText="1"/>
    </xf>
    <xf numFmtId="3" fontId="20"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16" xfId="0" applyNumberFormat="1" applyFont="1" applyFill="1" applyBorder="1" applyAlignment="1">
      <alignment horizontal="center" vertical="center"/>
    </xf>
    <xf numFmtId="3" fontId="4" fillId="23" borderId="18" xfId="0" applyNumberFormat="1" applyFont="1" applyFill="1" applyBorder="1" applyAlignment="1">
      <alignment horizontal="center" vertical="center"/>
    </xf>
    <xf numFmtId="165" fontId="22" fillId="23" borderId="3" xfId="0" applyNumberFormat="1" applyFont="1" applyFill="1" applyBorder="1" applyAlignment="1">
      <alignment horizontal="right" vertical="center" wrapText="1"/>
    </xf>
    <xf numFmtId="167" fontId="6" fillId="23" borderId="14" xfId="0" applyNumberFormat="1" applyFont="1" applyFill="1" applyBorder="1" applyAlignment="1">
      <alignment vertical="center" wrapText="1"/>
    </xf>
    <xf numFmtId="169" fontId="9" fillId="23" borderId="4" xfId="0" applyNumberFormat="1" applyFont="1" applyFill="1" applyBorder="1" applyAlignment="1">
      <alignment horizontal="center" vertical="center"/>
    </xf>
    <xf numFmtId="0" fontId="32" fillId="23" borderId="4" xfId="0" applyFont="1" applyFill="1" applyBorder="1" applyAlignment="1">
      <alignment horizontal="center" vertical="center"/>
    </xf>
    <xf numFmtId="0" fontId="9" fillId="24" borderId="18" xfId="0" applyFont="1" applyFill="1" applyBorder="1" applyAlignment="1">
      <alignment horizontal="center" vertical="center"/>
    </xf>
    <xf numFmtId="0" fontId="5" fillId="24" borderId="3" xfId="0" applyFont="1" applyFill="1" applyBorder="1" applyAlignment="1">
      <alignment horizontal="center" vertical="center" wrapText="1"/>
    </xf>
    <xf numFmtId="0" fontId="1" fillId="24" borderId="12" xfId="0" applyFont="1" applyFill="1" applyBorder="1" applyAlignment="1">
      <alignment horizontal="center" vertical="center" wrapText="1"/>
    </xf>
    <xf numFmtId="0" fontId="8" fillId="24" borderId="13" xfId="0" applyFont="1" applyFill="1" applyBorder="1" applyAlignment="1">
      <alignment horizontal="center" vertical="center" wrapText="1"/>
    </xf>
    <xf numFmtId="165" fontId="18" fillId="24" borderId="2" xfId="0" applyNumberFormat="1" applyFont="1" applyFill="1" applyBorder="1" applyAlignment="1">
      <alignment horizontal="right" vertical="center" wrapText="1"/>
    </xf>
    <xf numFmtId="0" fontId="20" fillId="24" borderId="4" xfId="0"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16" xfId="0" applyNumberFormat="1" applyFont="1" applyFill="1" applyBorder="1" applyAlignment="1">
      <alignment horizontal="center" vertical="center"/>
    </xf>
    <xf numFmtId="3" fontId="4" fillId="24" borderId="18" xfId="0" applyNumberFormat="1" applyFont="1" applyFill="1" applyBorder="1" applyAlignment="1">
      <alignment horizontal="center" vertical="center"/>
    </xf>
    <xf numFmtId="165" fontId="22" fillId="24" borderId="2" xfId="0" applyNumberFormat="1" applyFont="1" applyFill="1" applyBorder="1" applyAlignment="1">
      <alignment horizontal="right" vertical="center" wrapText="1"/>
    </xf>
    <xf numFmtId="167" fontId="6" fillId="24" borderId="14" xfId="0" applyNumberFormat="1" applyFont="1" applyFill="1" applyBorder="1" applyAlignment="1">
      <alignment vertical="center" wrapText="1"/>
    </xf>
    <xf numFmtId="169" fontId="9" fillId="24" borderId="4" xfId="0" applyNumberFormat="1" applyFont="1" applyFill="1" applyBorder="1" applyAlignment="1">
      <alignment horizontal="center" vertical="center"/>
    </xf>
    <xf numFmtId="0" fontId="32" fillId="24" borderId="4" xfId="0" applyFont="1" applyFill="1" applyBorder="1" applyAlignment="1">
      <alignment horizontal="center" vertical="center"/>
    </xf>
    <xf numFmtId="165" fontId="18" fillId="20" borderId="2" xfId="0" applyNumberFormat="1" applyFont="1" applyFill="1" applyBorder="1" applyAlignment="1">
      <alignment horizontal="right" vertical="center" wrapText="1"/>
    </xf>
    <xf numFmtId="0" fontId="9" fillId="25" borderId="18" xfId="0" applyFont="1" applyFill="1" applyBorder="1" applyAlignment="1">
      <alignment horizontal="center" vertical="center"/>
    </xf>
    <xf numFmtId="0" fontId="5" fillId="25" borderId="5" xfId="0" applyFont="1" applyFill="1" applyBorder="1" applyAlignment="1">
      <alignment horizontal="center" vertical="center" wrapText="1"/>
    </xf>
    <xf numFmtId="0" fontId="1" fillId="25" borderId="12" xfId="0" applyFont="1" applyFill="1" applyBorder="1" applyAlignment="1">
      <alignment horizontal="center" vertical="center" wrapText="1"/>
    </xf>
    <xf numFmtId="0" fontId="8" fillId="25" borderId="13" xfId="0" applyFont="1" applyFill="1" applyBorder="1" applyAlignment="1">
      <alignment horizontal="center" vertical="center" wrapText="1"/>
    </xf>
    <xf numFmtId="165" fontId="18" fillId="25" borderId="2" xfId="0" applyNumberFormat="1" applyFont="1" applyFill="1" applyBorder="1" applyAlignment="1">
      <alignment horizontal="right" vertical="center" wrapText="1"/>
    </xf>
    <xf numFmtId="3" fontId="20" fillId="25" borderId="4" xfId="0" applyNumberFormat="1" applyFont="1" applyFill="1" applyBorder="1" applyAlignment="1">
      <alignment vertical="center" wrapText="1"/>
    </xf>
    <xf numFmtId="9" fontId="8" fillId="25" borderId="2" xfId="0" applyNumberFormat="1" applyFont="1" applyFill="1" applyBorder="1" applyAlignment="1">
      <alignment horizontal="center" vertical="center"/>
    </xf>
    <xf numFmtId="164" fontId="6" fillId="25" borderId="3" xfId="0" applyNumberFormat="1" applyFont="1" applyFill="1" applyBorder="1" applyAlignment="1">
      <alignment horizontal="center" vertical="center" wrapText="1"/>
    </xf>
    <xf numFmtId="168" fontId="4" fillId="25" borderId="16" xfId="0" applyNumberFormat="1" applyFont="1" applyFill="1" applyBorder="1" applyAlignment="1">
      <alignment horizontal="center" vertical="center"/>
    </xf>
    <xf numFmtId="3" fontId="4" fillId="25" borderId="18" xfId="0" applyNumberFormat="1" applyFont="1" applyFill="1" applyBorder="1" applyAlignment="1">
      <alignment horizontal="center" vertical="center"/>
    </xf>
    <xf numFmtId="167" fontId="6" fillId="25" borderId="14" xfId="0" applyNumberFormat="1" applyFont="1" applyFill="1" applyBorder="1" applyAlignment="1">
      <alignment vertical="center" wrapText="1"/>
    </xf>
    <xf numFmtId="169" fontId="9" fillId="25" borderId="4" xfId="0" applyNumberFormat="1" applyFont="1" applyFill="1" applyBorder="1" applyAlignment="1">
      <alignment horizontal="center" vertical="center"/>
    </xf>
    <xf numFmtId="0" fontId="32" fillId="25" borderId="4" xfId="0" applyFont="1" applyFill="1" applyBorder="1" applyAlignment="1">
      <alignment horizontal="center" vertical="center"/>
    </xf>
    <xf numFmtId="0" fontId="9" fillId="26" borderId="18" xfId="0" applyFont="1" applyFill="1" applyBorder="1" applyAlignment="1">
      <alignment horizontal="center" vertical="center"/>
    </xf>
    <xf numFmtId="0" fontId="5" fillId="26" borderId="1" xfId="0" applyFont="1" applyFill="1" applyBorder="1" applyAlignment="1">
      <alignment horizontal="center" vertical="center" wrapText="1"/>
    </xf>
    <xf numFmtId="0" fontId="1" fillId="26" borderId="12" xfId="0" applyFont="1" applyFill="1" applyBorder="1" applyAlignment="1">
      <alignment horizontal="center" vertical="center" wrapText="1"/>
    </xf>
    <xf numFmtId="0" fontId="8" fillId="26" borderId="13" xfId="0" applyFont="1" applyFill="1" applyBorder="1" applyAlignment="1">
      <alignment horizontal="center" vertical="center" wrapText="1"/>
    </xf>
    <xf numFmtId="165" fontId="18" fillId="26" borderId="2" xfId="0" applyNumberFormat="1" applyFont="1" applyFill="1" applyBorder="1" applyAlignment="1">
      <alignment horizontal="right" vertical="center" wrapText="1"/>
    </xf>
    <xf numFmtId="3" fontId="20" fillId="26" borderId="4" xfId="0" applyNumberFormat="1" applyFont="1" applyFill="1" applyBorder="1" applyAlignment="1">
      <alignment vertical="center" wrapText="1"/>
    </xf>
    <xf numFmtId="9" fontId="8" fillId="26" borderId="2" xfId="0" applyNumberFormat="1" applyFont="1" applyFill="1" applyBorder="1" applyAlignment="1">
      <alignment horizontal="center" vertical="center"/>
    </xf>
    <xf numFmtId="164" fontId="6" fillId="26" borderId="3" xfId="0" applyNumberFormat="1" applyFont="1" applyFill="1" applyBorder="1" applyAlignment="1">
      <alignment horizontal="center" vertical="center" wrapText="1"/>
    </xf>
    <xf numFmtId="168" fontId="4" fillId="26" borderId="16" xfId="0" applyNumberFormat="1" applyFont="1" applyFill="1" applyBorder="1" applyAlignment="1">
      <alignment horizontal="center" vertical="center"/>
    </xf>
    <xf numFmtId="3" fontId="4" fillId="26" borderId="18" xfId="0" applyNumberFormat="1" applyFont="1" applyFill="1" applyBorder="1" applyAlignment="1">
      <alignment horizontal="center" vertical="center"/>
    </xf>
    <xf numFmtId="167" fontId="6" fillId="26" borderId="14" xfId="0" applyNumberFormat="1" applyFont="1" applyFill="1" applyBorder="1" applyAlignment="1">
      <alignment vertical="center" wrapText="1"/>
    </xf>
    <xf numFmtId="169" fontId="9" fillId="26" borderId="4" xfId="0" applyNumberFormat="1" applyFont="1" applyFill="1" applyBorder="1" applyAlignment="1">
      <alignment horizontal="center" vertical="center"/>
    </xf>
    <xf numFmtId="0" fontId="32" fillId="26" borderId="4" xfId="0" applyFont="1" applyFill="1" applyBorder="1" applyAlignment="1">
      <alignment horizontal="center" vertical="center"/>
    </xf>
    <xf numFmtId="0" fontId="9" fillId="27" borderId="35" xfId="0" applyFont="1" applyFill="1" applyBorder="1" applyAlignment="1">
      <alignment horizontal="center" vertical="center"/>
    </xf>
    <xf numFmtId="0" fontId="5" fillId="27" borderId="5" xfId="0" applyFont="1" applyFill="1" applyBorder="1" applyAlignment="1">
      <alignment horizontal="center" vertical="center" wrapText="1"/>
    </xf>
    <xf numFmtId="0" fontId="1" fillId="27" borderId="6" xfId="0" applyFont="1" applyFill="1" applyBorder="1" applyAlignment="1">
      <alignment horizontal="center" vertical="center" wrapText="1"/>
    </xf>
    <xf numFmtId="0" fontId="8" fillId="27" borderId="7" xfId="0" applyFont="1" applyFill="1" applyBorder="1" applyAlignment="1">
      <alignment horizontal="center" vertical="center" wrapText="1"/>
    </xf>
    <xf numFmtId="165" fontId="18" fillId="27" borderId="2" xfId="0" applyNumberFormat="1" applyFont="1" applyFill="1" applyBorder="1" applyAlignment="1">
      <alignment horizontal="right" vertical="center" wrapText="1"/>
    </xf>
    <xf numFmtId="3" fontId="20" fillId="27" borderId="11" xfId="0" applyNumberFormat="1" applyFont="1" applyFill="1" applyBorder="1" applyAlignment="1">
      <alignment vertical="center" wrapText="1"/>
    </xf>
    <xf numFmtId="9" fontId="8" fillId="27" borderId="8" xfId="0" applyNumberFormat="1" applyFont="1" applyFill="1" applyBorder="1" applyAlignment="1">
      <alignment horizontal="center" vertical="center"/>
    </xf>
    <xf numFmtId="0" fontId="6" fillId="27" borderId="9" xfId="0" applyFont="1" applyFill="1" applyBorder="1" applyAlignment="1">
      <alignment horizontal="center" vertical="center" wrapText="1"/>
    </xf>
    <xf numFmtId="168" fontId="4" fillId="27" borderId="17" xfId="0" applyNumberFormat="1" applyFont="1" applyFill="1" applyBorder="1" applyAlignment="1">
      <alignment horizontal="center" vertical="center"/>
    </xf>
    <xf numFmtId="3" fontId="4" fillId="27" borderId="18" xfId="0" applyNumberFormat="1" applyFont="1" applyFill="1" applyBorder="1" applyAlignment="1">
      <alignment horizontal="center" vertical="center"/>
    </xf>
    <xf numFmtId="167" fontId="6" fillId="27" borderId="10" xfId="0" applyNumberFormat="1" applyFont="1" applyFill="1" applyBorder="1" applyAlignment="1">
      <alignment vertical="center" wrapText="1"/>
    </xf>
    <xf numFmtId="169" fontId="9" fillId="27" borderId="11" xfId="0" applyNumberFormat="1" applyFont="1" applyFill="1" applyBorder="1" applyAlignment="1">
      <alignment horizontal="center" vertical="center"/>
    </xf>
    <xf numFmtId="0" fontId="32" fillId="27" borderId="11" xfId="0" applyFont="1" applyFill="1" applyBorder="1" applyAlignment="1">
      <alignment horizontal="center" vertical="center"/>
    </xf>
    <xf numFmtId="0" fontId="9" fillId="28" borderId="18" xfId="0" applyFont="1" applyFill="1" applyBorder="1" applyAlignment="1">
      <alignment horizontal="center" vertical="center"/>
    </xf>
    <xf numFmtId="0" fontId="17" fillId="28" borderId="1" xfId="0" applyFont="1" applyFill="1" applyBorder="1" applyAlignment="1">
      <alignment horizontal="center" vertical="center" wrapText="1"/>
    </xf>
    <xf numFmtId="0" fontId="1" fillId="28" borderId="12" xfId="0" applyFont="1" applyFill="1" applyBorder="1" applyAlignment="1">
      <alignment horizontal="center" vertical="center" wrapText="1"/>
    </xf>
    <xf numFmtId="0" fontId="8" fillId="28" borderId="13" xfId="0" applyFont="1" applyFill="1" applyBorder="1" applyAlignment="1">
      <alignment horizontal="center" vertical="center" wrapText="1"/>
    </xf>
    <xf numFmtId="165" fontId="18" fillId="28" borderId="2" xfId="0" applyNumberFormat="1" applyFont="1" applyFill="1" applyBorder="1" applyAlignment="1">
      <alignment horizontal="right" vertical="center" wrapText="1"/>
    </xf>
    <xf numFmtId="3" fontId="20" fillId="28" borderId="4" xfId="0" applyNumberFormat="1" applyFont="1" applyFill="1" applyBorder="1" applyAlignment="1">
      <alignment vertical="center" wrapText="1"/>
    </xf>
    <xf numFmtId="9" fontId="8" fillId="28" borderId="2" xfId="0" applyNumberFormat="1" applyFont="1" applyFill="1" applyBorder="1" applyAlignment="1">
      <alignment horizontal="center" vertical="center"/>
    </xf>
    <xf numFmtId="0" fontId="6" fillId="28" borderId="3" xfId="0" applyFont="1" applyFill="1" applyBorder="1" applyAlignment="1">
      <alignment horizontal="center" vertical="center" wrapText="1"/>
    </xf>
    <xf numFmtId="168" fontId="4" fillId="28" borderId="16" xfId="0" applyNumberFormat="1" applyFont="1" applyFill="1" applyBorder="1" applyAlignment="1">
      <alignment horizontal="center" vertical="center"/>
    </xf>
    <xf numFmtId="3" fontId="4" fillId="28" borderId="18" xfId="0" applyNumberFormat="1" applyFont="1" applyFill="1" applyBorder="1" applyAlignment="1">
      <alignment horizontal="center" vertical="center"/>
    </xf>
    <xf numFmtId="165" fontId="22" fillId="28" borderId="31" xfId="0" applyNumberFormat="1" applyFont="1" applyFill="1" applyBorder="1" applyAlignment="1">
      <alignment horizontal="right" vertical="center" wrapText="1"/>
    </xf>
    <xf numFmtId="167" fontId="6" fillId="28" borderId="14" xfId="0" applyNumberFormat="1" applyFont="1" applyFill="1" applyBorder="1" applyAlignment="1">
      <alignment vertical="center" wrapText="1"/>
    </xf>
    <xf numFmtId="169" fontId="9" fillId="28" borderId="4" xfId="0" applyNumberFormat="1" applyFont="1" applyFill="1" applyBorder="1" applyAlignment="1">
      <alignment horizontal="center" vertical="center"/>
    </xf>
    <xf numFmtId="0" fontId="32" fillId="28" borderId="4" xfId="0" applyFont="1" applyFill="1" applyBorder="1" applyAlignment="1">
      <alignment horizontal="center" vertical="center"/>
    </xf>
    <xf numFmtId="0" fontId="17" fillId="21" borderId="1" xfId="0" applyFont="1" applyFill="1" applyBorder="1" applyAlignment="1">
      <alignment horizontal="center" vertical="center" wrapText="1"/>
    </xf>
    <xf numFmtId="0" fontId="6" fillId="21" borderId="3" xfId="0" applyFont="1" applyFill="1" applyBorder="1" applyAlignment="1">
      <alignment horizontal="center" vertical="center" wrapText="1"/>
    </xf>
    <xf numFmtId="165" fontId="22" fillId="21" borderId="2" xfId="0" applyNumberFormat="1" applyFont="1" applyFill="1" applyBorder="1" applyAlignment="1">
      <alignment horizontal="right" vertical="center" wrapText="1"/>
    </xf>
    <xf numFmtId="0" fontId="9" fillId="29" borderId="35" xfId="0" applyFont="1" applyFill="1" applyBorder="1" applyAlignment="1">
      <alignment horizontal="center" vertical="center"/>
    </xf>
    <xf numFmtId="0" fontId="5" fillId="29" borderId="5" xfId="0" applyFont="1" applyFill="1" applyBorder="1" applyAlignment="1">
      <alignment horizontal="center" vertical="center" wrapText="1"/>
    </xf>
    <xf numFmtId="0" fontId="1" fillId="29" borderId="12" xfId="0" applyFont="1" applyFill="1" applyBorder="1" applyAlignment="1">
      <alignment horizontal="center" vertical="center" wrapText="1"/>
    </xf>
    <xf numFmtId="0" fontId="8" fillId="29" borderId="13" xfId="0" applyFont="1" applyFill="1" applyBorder="1" applyAlignment="1">
      <alignment horizontal="center" vertical="center" wrapText="1"/>
    </xf>
    <xf numFmtId="165" fontId="18" fillId="29" borderId="2" xfId="0" applyNumberFormat="1" applyFont="1" applyFill="1" applyBorder="1" applyAlignment="1">
      <alignment horizontal="right" vertical="center" wrapText="1"/>
    </xf>
    <xf numFmtId="3" fontId="20" fillId="29" borderId="4" xfId="0" applyNumberFormat="1" applyFont="1" applyFill="1" applyBorder="1" applyAlignment="1">
      <alignment vertical="center" wrapText="1"/>
    </xf>
    <xf numFmtId="9" fontId="8" fillId="29" borderId="2" xfId="0" applyNumberFormat="1" applyFont="1" applyFill="1" applyBorder="1" applyAlignment="1">
      <alignment horizontal="center" vertical="center"/>
    </xf>
    <xf numFmtId="0" fontId="6" fillId="29" borderId="3" xfId="0" applyFont="1" applyFill="1" applyBorder="1" applyAlignment="1">
      <alignment horizontal="center" vertical="center" wrapText="1"/>
    </xf>
    <xf numFmtId="168" fontId="4" fillId="29" borderId="16" xfId="0" applyNumberFormat="1" applyFont="1" applyFill="1" applyBorder="1" applyAlignment="1">
      <alignment horizontal="center" vertical="center"/>
    </xf>
    <xf numFmtId="3" fontId="4" fillId="29" borderId="18" xfId="0" applyNumberFormat="1" applyFont="1" applyFill="1" applyBorder="1" applyAlignment="1">
      <alignment horizontal="center" vertical="center"/>
    </xf>
    <xf numFmtId="165" fontId="22" fillId="29" borderId="2" xfId="0" applyNumberFormat="1" applyFont="1" applyFill="1" applyBorder="1" applyAlignment="1">
      <alignment horizontal="right" vertical="center" wrapText="1"/>
    </xf>
    <xf numFmtId="167" fontId="6" fillId="29" borderId="14" xfId="0" applyNumberFormat="1" applyFont="1" applyFill="1" applyBorder="1" applyAlignment="1">
      <alignment vertical="center" wrapText="1"/>
    </xf>
    <xf numFmtId="169" fontId="9" fillId="29" borderId="4" xfId="0" applyNumberFormat="1" applyFont="1" applyFill="1" applyBorder="1" applyAlignment="1">
      <alignment horizontal="center" vertical="center"/>
    </xf>
    <xf numFmtId="0" fontId="32" fillId="29" borderId="4" xfId="0" applyFont="1" applyFill="1" applyBorder="1" applyAlignment="1">
      <alignment horizontal="center" vertical="center"/>
    </xf>
    <xf numFmtId="0" fontId="9" fillId="30" borderId="35" xfId="0" applyFont="1" applyFill="1" applyBorder="1" applyAlignment="1">
      <alignment horizontal="center" vertical="center"/>
    </xf>
    <xf numFmtId="0" fontId="17" fillId="30" borderId="1" xfId="0" applyFont="1" applyFill="1" applyBorder="1" applyAlignment="1">
      <alignment horizontal="center" vertical="center" wrapText="1"/>
    </xf>
    <xf numFmtId="0" fontId="1" fillId="30" borderId="12" xfId="0" applyFont="1" applyFill="1" applyBorder="1" applyAlignment="1">
      <alignment horizontal="center" vertical="center" wrapText="1"/>
    </xf>
    <xf numFmtId="0" fontId="8" fillId="30" borderId="13" xfId="0" applyFont="1" applyFill="1" applyBorder="1" applyAlignment="1">
      <alignment horizontal="center" vertical="center" wrapText="1"/>
    </xf>
    <xf numFmtId="165" fontId="18" fillId="30" borderId="2" xfId="0" applyNumberFormat="1" applyFont="1" applyFill="1" applyBorder="1" applyAlignment="1">
      <alignment horizontal="right" vertical="center" wrapText="1"/>
    </xf>
    <xf numFmtId="3" fontId="20" fillId="30" borderId="4" xfId="0" applyNumberFormat="1" applyFont="1" applyFill="1" applyBorder="1" applyAlignment="1">
      <alignment vertical="center" wrapText="1"/>
    </xf>
    <xf numFmtId="9" fontId="8" fillId="30" borderId="2" xfId="0" applyNumberFormat="1" applyFont="1" applyFill="1" applyBorder="1" applyAlignment="1">
      <alignment horizontal="center" vertical="center"/>
    </xf>
    <xf numFmtId="0" fontId="6" fillId="30" borderId="3" xfId="0" applyFont="1" applyFill="1" applyBorder="1" applyAlignment="1">
      <alignment horizontal="center" vertical="center" wrapText="1"/>
    </xf>
    <xf numFmtId="168" fontId="4" fillId="30" borderId="16" xfId="0" applyNumberFormat="1" applyFont="1" applyFill="1" applyBorder="1" applyAlignment="1">
      <alignment horizontal="center" vertical="center"/>
    </xf>
    <xf numFmtId="3" fontId="4" fillId="30" borderId="18" xfId="0" applyNumberFormat="1" applyFont="1" applyFill="1" applyBorder="1" applyAlignment="1">
      <alignment horizontal="center" vertical="center"/>
    </xf>
    <xf numFmtId="165" fontId="22" fillId="30" borderId="31" xfId="0" applyNumberFormat="1" applyFont="1" applyFill="1" applyBorder="1" applyAlignment="1">
      <alignment horizontal="right" vertical="center" wrapText="1"/>
    </xf>
    <xf numFmtId="167" fontId="6" fillId="30" borderId="14" xfId="0" applyNumberFormat="1" applyFont="1" applyFill="1" applyBorder="1" applyAlignment="1">
      <alignment vertical="center" wrapText="1"/>
    </xf>
    <xf numFmtId="169" fontId="9" fillId="30" borderId="4" xfId="0" applyNumberFormat="1" applyFont="1" applyFill="1" applyBorder="1" applyAlignment="1">
      <alignment horizontal="center" vertical="center"/>
    </xf>
    <xf numFmtId="0" fontId="32" fillId="30" borderId="4" xfId="0" applyFont="1" applyFill="1" applyBorder="1" applyAlignment="1">
      <alignment horizontal="center" vertical="center"/>
    </xf>
    <xf numFmtId="0" fontId="9" fillId="31" borderId="35" xfId="0" applyFont="1" applyFill="1" applyBorder="1" applyAlignment="1">
      <alignment horizontal="center" vertical="center"/>
    </xf>
    <xf numFmtId="0" fontId="17" fillId="31" borderId="1" xfId="0" applyFont="1" applyFill="1" applyBorder="1" applyAlignment="1">
      <alignment horizontal="center" vertical="center" wrapText="1"/>
    </xf>
    <xf numFmtId="0" fontId="1" fillId="31" borderId="12" xfId="0" applyFont="1" applyFill="1" applyBorder="1" applyAlignment="1">
      <alignment horizontal="center" vertical="center" wrapText="1"/>
    </xf>
    <xf numFmtId="0" fontId="8" fillId="31" borderId="13" xfId="0" applyFont="1" applyFill="1" applyBorder="1" applyAlignment="1">
      <alignment horizontal="center" vertical="center" wrapText="1"/>
    </xf>
    <xf numFmtId="165" fontId="18" fillId="31" borderId="2" xfId="0" applyNumberFormat="1" applyFont="1" applyFill="1" applyBorder="1" applyAlignment="1">
      <alignment horizontal="right" vertical="center" wrapText="1"/>
    </xf>
    <xf numFmtId="3" fontId="20" fillId="31" borderId="4" xfId="0" applyNumberFormat="1" applyFont="1" applyFill="1" applyBorder="1" applyAlignment="1">
      <alignment vertical="center" wrapText="1"/>
    </xf>
    <xf numFmtId="9" fontId="8" fillId="31" borderId="2" xfId="0" applyNumberFormat="1" applyFont="1" applyFill="1" applyBorder="1" applyAlignment="1">
      <alignment horizontal="center" vertical="center"/>
    </xf>
    <xf numFmtId="0" fontId="6" fillId="31" borderId="3" xfId="0" applyFont="1" applyFill="1" applyBorder="1" applyAlignment="1">
      <alignment horizontal="center" vertical="center" wrapText="1"/>
    </xf>
    <xf numFmtId="168" fontId="4" fillId="31" borderId="16" xfId="0" applyNumberFormat="1" applyFont="1" applyFill="1" applyBorder="1" applyAlignment="1">
      <alignment horizontal="center" vertical="center"/>
    </xf>
    <xf numFmtId="3" fontId="4" fillId="31" borderId="18" xfId="0" applyNumberFormat="1" applyFont="1" applyFill="1" applyBorder="1" applyAlignment="1">
      <alignment horizontal="center" vertical="center"/>
    </xf>
    <xf numFmtId="165" fontId="22" fillId="31" borderId="2" xfId="0" applyNumberFormat="1" applyFont="1" applyFill="1" applyBorder="1" applyAlignment="1">
      <alignment horizontal="right" vertical="center" wrapText="1"/>
    </xf>
    <xf numFmtId="167" fontId="6" fillId="31" borderId="14" xfId="0" applyNumberFormat="1" applyFont="1" applyFill="1" applyBorder="1" applyAlignment="1">
      <alignment vertical="center" wrapText="1"/>
    </xf>
    <xf numFmtId="169" fontId="9" fillId="31" borderId="4" xfId="0" applyNumberFormat="1" applyFont="1" applyFill="1" applyBorder="1" applyAlignment="1">
      <alignment horizontal="center" vertical="center"/>
    </xf>
    <xf numFmtId="0" fontId="32" fillId="31" borderId="4" xfId="0" applyFont="1" applyFill="1" applyBorder="1" applyAlignment="1">
      <alignment horizontal="center" vertical="center"/>
    </xf>
    <xf numFmtId="0" fontId="9" fillId="32" borderId="18" xfId="0" applyFont="1" applyFill="1" applyBorder="1" applyAlignment="1">
      <alignment horizontal="center" vertical="center"/>
    </xf>
    <xf numFmtId="0" fontId="17" fillId="32" borderId="1" xfId="0" applyFont="1" applyFill="1" applyBorder="1" applyAlignment="1">
      <alignment horizontal="center" vertical="center" wrapText="1"/>
    </xf>
    <xf numFmtId="0" fontId="1" fillId="32" borderId="12" xfId="0" applyFont="1" applyFill="1" applyBorder="1" applyAlignment="1">
      <alignment horizontal="center" vertical="center" wrapText="1"/>
    </xf>
    <xf numFmtId="0" fontId="8" fillId="32" borderId="13" xfId="0" applyFont="1" applyFill="1" applyBorder="1" applyAlignment="1">
      <alignment horizontal="center" vertical="center" wrapText="1"/>
    </xf>
    <xf numFmtId="165" fontId="18" fillId="32" borderId="2" xfId="0" applyNumberFormat="1" applyFont="1" applyFill="1" applyBorder="1" applyAlignment="1">
      <alignment horizontal="right" vertical="center" wrapText="1"/>
    </xf>
    <xf numFmtId="3" fontId="20" fillId="32" borderId="4" xfId="0" applyNumberFormat="1" applyFont="1" applyFill="1" applyBorder="1" applyAlignment="1">
      <alignment vertical="center" wrapText="1"/>
    </xf>
    <xf numFmtId="9" fontId="8" fillId="32" borderId="2" xfId="0" applyNumberFormat="1" applyFont="1" applyFill="1" applyBorder="1" applyAlignment="1">
      <alignment horizontal="center" vertical="center"/>
    </xf>
    <xf numFmtId="0" fontId="6" fillId="32" borderId="3" xfId="0" applyFont="1" applyFill="1" applyBorder="1" applyAlignment="1">
      <alignment horizontal="center" vertical="center" wrapText="1"/>
    </xf>
    <xf numFmtId="168" fontId="4" fillId="32" borderId="16" xfId="0" applyNumberFormat="1" applyFont="1" applyFill="1" applyBorder="1" applyAlignment="1">
      <alignment horizontal="center" vertical="center"/>
    </xf>
    <xf numFmtId="3" fontId="4" fillId="32" borderId="18" xfId="0" applyNumberFormat="1" applyFont="1" applyFill="1" applyBorder="1" applyAlignment="1">
      <alignment horizontal="center" vertical="center"/>
    </xf>
    <xf numFmtId="165" fontId="22" fillId="32" borderId="2" xfId="0" applyNumberFormat="1" applyFont="1" applyFill="1" applyBorder="1" applyAlignment="1">
      <alignment horizontal="right" vertical="center" wrapText="1"/>
    </xf>
    <xf numFmtId="167" fontId="6" fillId="32" borderId="14" xfId="0" applyNumberFormat="1" applyFont="1" applyFill="1" applyBorder="1" applyAlignment="1">
      <alignment vertical="center" wrapText="1"/>
    </xf>
    <xf numFmtId="169" fontId="9" fillId="32" borderId="4" xfId="0" applyNumberFormat="1" applyFont="1" applyFill="1" applyBorder="1" applyAlignment="1">
      <alignment horizontal="center" vertical="center"/>
    </xf>
    <xf numFmtId="0" fontId="32" fillId="32" borderId="4" xfId="0" applyFont="1" applyFill="1" applyBorder="1" applyAlignment="1">
      <alignment horizontal="center" vertical="center"/>
    </xf>
    <xf numFmtId="0" fontId="9" fillId="33" borderId="18" xfId="0" applyFont="1" applyFill="1" applyBorder="1" applyAlignment="1">
      <alignment horizontal="center" vertical="center"/>
    </xf>
    <xf numFmtId="0" fontId="5" fillId="33" borderId="1" xfId="0" applyFont="1" applyFill="1" applyBorder="1" applyAlignment="1">
      <alignment horizontal="center" vertical="center" wrapText="1"/>
    </xf>
    <xf numFmtId="0" fontId="1" fillId="33" borderId="12" xfId="0" applyFont="1" applyFill="1" applyBorder="1" applyAlignment="1">
      <alignment horizontal="center" vertical="center" wrapText="1"/>
    </xf>
    <xf numFmtId="0" fontId="8" fillId="33" borderId="13" xfId="0" applyFont="1" applyFill="1" applyBorder="1" applyAlignment="1">
      <alignment horizontal="center" vertical="center" wrapText="1"/>
    </xf>
    <xf numFmtId="165" fontId="18" fillId="33" borderId="2" xfId="0" applyNumberFormat="1" applyFont="1" applyFill="1" applyBorder="1" applyAlignment="1">
      <alignment horizontal="right" vertical="center" wrapText="1"/>
    </xf>
    <xf numFmtId="3" fontId="20" fillId="33" borderId="4" xfId="0" applyNumberFormat="1" applyFont="1" applyFill="1" applyBorder="1" applyAlignment="1">
      <alignment vertical="center" wrapText="1"/>
    </xf>
    <xf numFmtId="9" fontId="8" fillId="33" borderId="2" xfId="0" applyNumberFormat="1" applyFont="1" applyFill="1" applyBorder="1" applyAlignment="1">
      <alignment horizontal="center" vertical="center"/>
    </xf>
    <xf numFmtId="0" fontId="6" fillId="33" borderId="3" xfId="0" applyFont="1" applyFill="1" applyBorder="1" applyAlignment="1">
      <alignment horizontal="center" vertical="center" wrapText="1"/>
    </xf>
    <xf numFmtId="168" fontId="4" fillId="33" borderId="16" xfId="0" applyNumberFormat="1" applyFont="1" applyFill="1" applyBorder="1" applyAlignment="1">
      <alignment horizontal="center" vertical="center"/>
    </xf>
    <xf numFmtId="3" fontId="4" fillId="33" borderId="18" xfId="0" applyNumberFormat="1" applyFont="1" applyFill="1" applyBorder="1" applyAlignment="1">
      <alignment horizontal="center" vertical="center"/>
    </xf>
    <xf numFmtId="165" fontId="22" fillId="33" borderId="2" xfId="0" applyNumberFormat="1" applyFont="1" applyFill="1" applyBorder="1" applyAlignment="1">
      <alignment horizontal="right" vertical="center" wrapText="1"/>
    </xf>
    <xf numFmtId="167" fontId="6" fillId="33" borderId="14" xfId="0" applyNumberFormat="1" applyFont="1" applyFill="1" applyBorder="1" applyAlignment="1">
      <alignment vertical="center" wrapText="1"/>
    </xf>
    <xf numFmtId="169" fontId="9" fillId="33" borderId="4" xfId="0" applyNumberFormat="1" applyFont="1" applyFill="1" applyBorder="1" applyAlignment="1">
      <alignment horizontal="center" vertical="center"/>
    </xf>
    <xf numFmtId="0" fontId="32" fillId="33" borderId="4" xfId="0" applyFont="1" applyFill="1" applyBorder="1" applyAlignment="1">
      <alignment horizontal="center" vertical="center"/>
    </xf>
    <xf numFmtId="0" fontId="9" fillId="34" borderId="35" xfId="0" applyFont="1" applyFill="1" applyBorder="1" applyAlignment="1">
      <alignment horizontal="center" vertical="center"/>
    </xf>
    <xf numFmtId="0" fontId="17" fillId="34" borderId="1" xfId="0" applyFont="1" applyFill="1" applyBorder="1" applyAlignment="1">
      <alignment horizontal="center" vertical="center" wrapText="1"/>
    </xf>
    <xf numFmtId="0" fontId="1" fillId="34" borderId="12" xfId="0" applyFont="1" applyFill="1" applyBorder="1" applyAlignment="1">
      <alignment horizontal="center" vertical="center" wrapText="1"/>
    </xf>
    <xf numFmtId="0" fontId="8" fillId="34" borderId="13" xfId="0" applyFont="1" applyFill="1" applyBorder="1" applyAlignment="1">
      <alignment horizontal="center" vertical="center" wrapText="1"/>
    </xf>
    <xf numFmtId="165" fontId="18" fillId="34" borderId="2" xfId="0" applyNumberFormat="1" applyFont="1" applyFill="1" applyBorder="1" applyAlignment="1">
      <alignment horizontal="right" vertical="center" wrapText="1"/>
    </xf>
    <xf numFmtId="3" fontId="20" fillId="34" borderId="4" xfId="0" applyNumberFormat="1" applyFont="1" applyFill="1" applyBorder="1" applyAlignment="1">
      <alignment vertical="center" wrapText="1"/>
    </xf>
    <xf numFmtId="9" fontId="8" fillId="34" borderId="2" xfId="0" applyNumberFormat="1" applyFont="1" applyFill="1" applyBorder="1" applyAlignment="1">
      <alignment horizontal="center" vertical="center"/>
    </xf>
    <xf numFmtId="0" fontId="6" fillId="34" borderId="3" xfId="0" applyFont="1" applyFill="1" applyBorder="1" applyAlignment="1">
      <alignment horizontal="center" vertical="center" wrapText="1"/>
    </xf>
    <xf numFmtId="168" fontId="4" fillId="34" borderId="16" xfId="0" applyNumberFormat="1" applyFont="1" applyFill="1" applyBorder="1" applyAlignment="1">
      <alignment horizontal="center" vertical="center"/>
    </xf>
    <xf numFmtId="3" fontId="4" fillId="34" borderId="18" xfId="0" applyNumberFormat="1" applyFont="1" applyFill="1" applyBorder="1" applyAlignment="1">
      <alignment horizontal="center" vertical="center"/>
    </xf>
    <xf numFmtId="165" fontId="22" fillId="34" borderId="31" xfId="0" applyNumberFormat="1" applyFont="1" applyFill="1" applyBorder="1" applyAlignment="1">
      <alignment horizontal="right" vertical="center" wrapText="1"/>
    </xf>
    <xf numFmtId="167" fontId="6" fillId="34" borderId="14" xfId="0" applyNumberFormat="1" applyFont="1" applyFill="1" applyBorder="1" applyAlignment="1">
      <alignment vertical="center" wrapText="1"/>
    </xf>
    <xf numFmtId="169" fontId="9" fillId="34" borderId="4" xfId="0" applyNumberFormat="1" applyFont="1" applyFill="1" applyBorder="1" applyAlignment="1">
      <alignment horizontal="center" vertical="center"/>
    </xf>
    <xf numFmtId="0" fontId="32" fillId="34" borderId="4" xfId="0" applyFont="1" applyFill="1" applyBorder="1" applyAlignment="1">
      <alignment horizontal="center" vertical="center"/>
    </xf>
    <xf numFmtId="0" fontId="9" fillId="35" borderId="18" xfId="0" applyFont="1" applyFill="1" applyBorder="1" applyAlignment="1">
      <alignment horizontal="center" vertical="center"/>
    </xf>
    <xf numFmtId="0" fontId="5" fillId="35" borderId="1" xfId="0" applyFont="1" applyFill="1" applyBorder="1" applyAlignment="1">
      <alignment horizontal="center" vertical="center" wrapText="1"/>
    </xf>
    <xf numFmtId="0" fontId="1" fillId="35" borderId="12" xfId="0" applyFont="1" applyFill="1" applyBorder="1" applyAlignment="1">
      <alignment horizontal="center" vertical="center" wrapText="1"/>
    </xf>
    <xf numFmtId="0" fontId="8" fillId="35" borderId="13" xfId="0" applyFont="1" applyFill="1" applyBorder="1" applyAlignment="1">
      <alignment horizontal="center" vertical="center" wrapText="1"/>
    </xf>
    <xf numFmtId="165" fontId="18" fillId="35" borderId="2" xfId="0" applyNumberFormat="1" applyFont="1" applyFill="1" applyBorder="1" applyAlignment="1">
      <alignment horizontal="right" vertical="center" wrapText="1"/>
    </xf>
    <xf numFmtId="3" fontId="20" fillId="35" borderId="4" xfId="0" applyNumberFormat="1" applyFont="1" applyFill="1" applyBorder="1" applyAlignment="1">
      <alignment vertical="center" wrapText="1"/>
    </xf>
    <xf numFmtId="9" fontId="8" fillId="35" borderId="2" xfId="0" applyNumberFormat="1" applyFont="1" applyFill="1" applyBorder="1" applyAlignment="1">
      <alignment horizontal="center" vertical="center"/>
    </xf>
    <xf numFmtId="0" fontId="6" fillId="35" borderId="3" xfId="0" applyFont="1" applyFill="1" applyBorder="1" applyAlignment="1">
      <alignment horizontal="center" vertical="center" wrapText="1"/>
    </xf>
    <xf numFmtId="168" fontId="4" fillId="35" borderId="16" xfId="0" applyNumberFormat="1" applyFont="1" applyFill="1" applyBorder="1" applyAlignment="1">
      <alignment horizontal="center" vertical="center"/>
    </xf>
    <xf numFmtId="3" fontId="4" fillId="35" borderId="18" xfId="0" applyNumberFormat="1" applyFont="1" applyFill="1" applyBorder="1" applyAlignment="1">
      <alignment horizontal="center" vertical="center"/>
    </xf>
    <xf numFmtId="165" fontId="22" fillId="35" borderId="2" xfId="0" applyNumberFormat="1" applyFont="1" applyFill="1" applyBorder="1" applyAlignment="1">
      <alignment horizontal="right" vertical="center" wrapText="1"/>
    </xf>
    <xf numFmtId="167" fontId="6" fillId="35" borderId="14" xfId="0" applyNumberFormat="1" applyFont="1" applyFill="1" applyBorder="1" applyAlignment="1">
      <alignment vertical="center" wrapText="1"/>
    </xf>
    <xf numFmtId="169" fontId="9" fillId="35" borderId="4" xfId="0" applyNumberFormat="1" applyFont="1" applyFill="1" applyBorder="1" applyAlignment="1">
      <alignment horizontal="center" vertical="center"/>
    </xf>
    <xf numFmtId="0" fontId="32" fillId="35" borderId="4" xfId="0" applyFont="1" applyFill="1" applyBorder="1" applyAlignment="1">
      <alignment horizontal="center" vertical="center"/>
    </xf>
    <xf numFmtId="0" fontId="9" fillId="36" borderId="18" xfId="0" applyFont="1" applyFill="1" applyBorder="1" applyAlignment="1">
      <alignment horizontal="center" vertical="center"/>
    </xf>
    <xf numFmtId="0" fontId="17" fillId="36" borderId="1" xfId="0" applyFont="1" applyFill="1" applyBorder="1" applyAlignment="1">
      <alignment horizontal="center" vertical="center" wrapText="1"/>
    </xf>
    <xf numFmtId="0" fontId="1" fillId="36" borderId="12" xfId="0" applyFont="1" applyFill="1" applyBorder="1" applyAlignment="1">
      <alignment horizontal="center" vertical="center" wrapText="1"/>
    </xf>
    <xf numFmtId="0" fontId="8" fillId="36" borderId="13" xfId="0" applyFont="1" applyFill="1" applyBorder="1" applyAlignment="1">
      <alignment horizontal="center" vertical="center" wrapText="1"/>
    </xf>
    <xf numFmtId="165" fontId="18" fillId="36" borderId="2" xfId="0" applyNumberFormat="1" applyFont="1" applyFill="1" applyBorder="1" applyAlignment="1">
      <alignment horizontal="right" vertical="center" wrapText="1"/>
    </xf>
    <xf numFmtId="3" fontId="20" fillId="36" borderId="4" xfId="0" applyNumberFormat="1" applyFont="1" applyFill="1" applyBorder="1" applyAlignment="1">
      <alignment vertical="center" wrapText="1"/>
    </xf>
    <xf numFmtId="9" fontId="8" fillId="36" borderId="2" xfId="0" applyNumberFormat="1" applyFont="1" applyFill="1" applyBorder="1" applyAlignment="1">
      <alignment horizontal="center" vertical="center"/>
    </xf>
    <xf numFmtId="0" fontId="6" fillId="36" borderId="3" xfId="0" applyFont="1" applyFill="1" applyBorder="1" applyAlignment="1">
      <alignment horizontal="center" vertical="center" wrapText="1"/>
    </xf>
    <xf numFmtId="168" fontId="4" fillId="36" borderId="16" xfId="0" applyNumberFormat="1" applyFont="1" applyFill="1" applyBorder="1" applyAlignment="1">
      <alignment horizontal="center" vertical="center"/>
    </xf>
    <xf numFmtId="3" fontId="4" fillId="36" borderId="18" xfId="0" applyNumberFormat="1" applyFont="1" applyFill="1" applyBorder="1" applyAlignment="1">
      <alignment horizontal="center" vertical="center"/>
    </xf>
    <xf numFmtId="165" fontId="22" fillId="36" borderId="31" xfId="0" applyNumberFormat="1" applyFont="1" applyFill="1" applyBorder="1" applyAlignment="1">
      <alignment horizontal="right" vertical="center" wrapText="1"/>
    </xf>
    <xf numFmtId="167" fontId="6" fillId="36" borderId="14" xfId="0" applyNumberFormat="1" applyFont="1" applyFill="1" applyBorder="1" applyAlignment="1">
      <alignment vertical="center" wrapText="1"/>
    </xf>
    <xf numFmtId="169" fontId="9" fillId="36" borderId="4" xfId="0" applyNumberFormat="1" applyFont="1" applyFill="1" applyBorder="1" applyAlignment="1">
      <alignment horizontal="center" vertical="center"/>
    </xf>
    <xf numFmtId="0" fontId="32" fillId="36" borderId="4" xfId="0" applyFont="1" applyFill="1" applyBorder="1" applyAlignment="1">
      <alignment horizontal="center" vertical="center"/>
    </xf>
    <xf numFmtId="0" fontId="9" fillId="37" borderId="35" xfId="0" applyFont="1" applyFill="1" applyBorder="1" applyAlignment="1">
      <alignment horizontal="center" vertical="center"/>
    </xf>
    <xf numFmtId="0" fontId="5" fillId="37" borderId="5" xfId="0" applyFont="1" applyFill="1" applyBorder="1" applyAlignment="1">
      <alignment horizontal="center" vertical="center" wrapText="1"/>
    </xf>
    <xf numFmtId="0" fontId="1" fillId="37" borderId="12" xfId="0" applyFont="1" applyFill="1" applyBorder="1" applyAlignment="1">
      <alignment horizontal="center" vertical="center" wrapText="1"/>
    </xf>
    <xf numFmtId="0" fontId="8" fillId="37" borderId="13" xfId="0" applyFont="1" applyFill="1" applyBorder="1" applyAlignment="1">
      <alignment horizontal="center" vertical="center" wrapText="1"/>
    </xf>
    <xf numFmtId="165" fontId="18" fillId="37" borderId="2" xfId="0" applyNumberFormat="1" applyFont="1" applyFill="1" applyBorder="1" applyAlignment="1">
      <alignment horizontal="right" vertical="center" wrapText="1"/>
    </xf>
    <xf numFmtId="3" fontId="20" fillId="37" borderId="4" xfId="0" applyNumberFormat="1" applyFont="1" applyFill="1" applyBorder="1" applyAlignment="1">
      <alignment vertical="center" wrapText="1"/>
    </xf>
    <xf numFmtId="9" fontId="8" fillId="37" borderId="2" xfId="0" applyNumberFormat="1" applyFont="1" applyFill="1" applyBorder="1" applyAlignment="1">
      <alignment horizontal="center" vertical="center"/>
    </xf>
    <xf numFmtId="0" fontId="6" fillId="37" borderId="3" xfId="0" applyFont="1" applyFill="1" applyBorder="1" applyAlignment="1">
      <alignment horizontal="center" vertical="center" wrapText="1"/>
    </xf>
    <xf numFmtId="168" fontId="4" fillId="37" borderId="16" xfId="0" applyNumberFormat="1" applyFont="1" applyFill="1" applyBorder="1" applyAlignment="1">
      <alignment horizontal="center" vertical="center"/>
    </xf>
    <xf numFmtId="3" fontId="4" fillId="37" borderId="18" xfId="0" applyNumberFormat="1" applyFont="1" applyFill="1" applyBorder="1" applyAlignment="1">
      <alignment horizontal="center" vertical="center"/>
    </xf>
    <xf numFmtId="165" fontId="22" fillId="37" borderId="2" xfId="0" applyNumberFormat="1" applyFont="1" applyFill="1" applyBorder="1" applyAlignment="1">
      <alignment horizontal="right" vertical="center" wrapText="1"/>
    </xf>
    <xf numFmtId="167" fontId="6" fillId="37" borderId="14" xfId="0" applyNumberFormat="1" applyFont="1" applyFill="1" applyBorder="1" applyAlignment="1">
      <alignment vertical="center" wrapText="1"/>
    </xf>
    <xf numFmtId="169" fontId="9" fillId="37" borderId="4" xfId="0" applyNumberFormat="1" applyFont="1" applyFill="1" applyBorder="1" applyAlignment="1">
      <alignment horizontal="center" vertical="center"/>
    </xf>
    <xf numFmtId="0" fontId="32" fillId="37" borderId="4" xfId="0" applyFont="1" applyFill="1" applyBorder="1" applyAlignment="1">
      <alignment horizontal="center" vertical="center"/>
    </xf>
    <xf numFmtId="0" fontId="9" fillId="38" borderId="18" xfId="0" applyFont="1" applyFill="1" applyBorder="1" applyAlignment="1">
      <alignment horizontal="center" vertical="center"/>
    </xf>
    <xf numFmtId="0" fontId="17" fillId="38" borderId="1" xfId="0" applyFont="1" applyFill="1" applyBorder="1" applyAlignment="1">
      <alignment horizontal="center" vertical="center" wrapText="1"/>
    </xf>
    <xf numFmtId="0" fontId="1" fillId="38" borderId="12" xfId="0" applyFont="1" applyFill="1" applyBorder="1" applyAlignment="1">
      <alignment horizontal="center" vertical="center" wrapText="1"/>
    </xf>
    <xf numFmtId="0" fontId="8" fillId="38" borderId="13" xfId="0" applyFont="1" applyFill="1" applyBorder="1" applyAlignment="1">
      <alignment horizontal="center" vertical="center" wrapText="1"/>
    </xf>
    <xf numFmtId="165" fontId="18" fillId="38" borderId="2" xfId="0" applyNumberFormat="1" applyFont="1" applyFill="1" applyBorder="1" applyAlignment="1">
      <alignment horizontal="right" vertical="center" wrapText="1"/>
    </xf>
    <xf numFmtId="3" fontId="20" fillId="38" borderId="4" xfId="0" applyNumberFormat="1" applyFont="1" applyFill="1" applyBorder="1" applyAlignment="1">
      <alignment vertical="center" wrapText="1"/>
    </xf>
    <xf numFmtId="9" fontId="8" fillId="38" borderId="2" xfId="0" applyNumberFormat="1" applyFont="1" applyFill="1" applyBorder="1" applyAlignment="1">
      <alignment horizontal="center" vertical="center"/>
    </xf>
    <xf numFmtId="0" fontId="6" fillId="38" borderId="3" xfId="0" applyFont="1" applyFill="1" applyBorder="1" applyAlignment="1">
      <alignment horizontal="center" vertical="center" wrapText="1"/>
    </xf>
    <xf numFmtId="168" fontId="4" fillId="38" borderId="16" xfId="0" applyNumberFormat="1" applyFont="1" applyFill="1" applyBorder="1" applyAlignment="1">
      <alignment horizontal="center" vertical="center"/>
    </xf>
    <xf numFmtId="3" fontId="4" fillId="38" borderId="18" xfId="0" applyNumberFormat="1" applyFont="1" applyFill="1" applyBorder="1" applyAlignment="1">
      <alignment horizontal="center" vertical="center"/>
    </xf>
    <xf numFmtId="165" fontId="22" fillId="38" borderId="2" xfId="0" applyNumberFormat="1" applyFont="1" applyFill="1" applyBorder="1" applyAlignment="1">
      <alignment horizontal="right" vertical="center" wrapText="1"/>
    </xf>
    <xf numFmtId="167" fontId="6" fillId="38" borderId="14" xfId="0" applyNumberFormat="1" applyFont="1" applyFill="1" applyBorder="1" applyAlignment="1">
      <alignment vertical="center" wrapText="1"/>
    </xf>
    <xf numFmtId="169" fontId="9" fillId="38" borderId="4" xfId="0" applyNumberFormat="1" applyFont="1" applyFill="1" applyBorder="1" applyAlignment="1">
      <alignment horizontal="center" vertical="center"/>
    </xf>
    <xf numFmtId="0" fontId="32" fillId="38" borderId="4" xfId="0" applyFont="1" applyFill="1" applyBorder="1" applyAlignment="1">
      <alignment horizontal="center" vertical="center"/>
    </xf>
    <xf numFmtId="0" fontId="9" fillId="39" borderId="35" xfId="0" applyFont="1" applyFill="1" applyBorder="1" applyAlignment="1">
      <alignment horizontal="center" vertical="center"/>
    </xf>
    <xf numFmtId="0" fontId="17" fillId="39" borderId="1" xfId="0" applyFont="1" applyFill="1" applyBorder="1" applyAlignment="1">
      <alignment horizontal="center" vertical="center" wrapText="1"/>
    </xf>
    <xf numFmtId="0" fontId="1" fillId="39" borderId="12" xfId="0" applyFont="1" applyFill="1" applyBorder="1" applyAlignment="1">
      <alignment horizontal="center" vertical="center" wrapText="1"/>
    </xf>
    <xf numFmtId="0" fontId="8" fillId="39" borderId="13" xfId="0" applyFont="1" applyFill="1" applyBorder="1" applyAlignment="1">
      <alignment horizontal="center" vertical="center" wrapText="1"/>
    </xf>
    <xf numFmtId="165" fontId="18" fillId="39" borderId="2" xfId="0" applyNumberFormat="1" applyFont="1" applyFill="1" applyBorder="1" applyAlignment="1">
      <alignment horizontal="right" vertical="center" wrapText="1"/>
    </xf>
    <xf numFmtId="3" fontId="20" fillId="39" borderId="4" xfId="0" applyNumberFormat="1" applyFont="1" applyFill="1" applyBorder="1" applyAlignment="1">
      <alignment vertical="center" wrapText="1"/>
    </xf>
    <xf numFmtId="9" fontId="8" fillId="39" borderId="2" xfId="0" applyNumberFormat="1" applyFont="1" applyFill="1" applyBorder="1" applyAlignment="1">
      <alignment horizontal="center" vertical="center"/>
    </xf>
    <xf numFmtId="0" fontId="6" fillId="39" borderId="3" xfId="0" applyFont="1" applyFill="1" applyBorder="1" applyAlignment="1">
      <alignment horizontal="center" vertical="center" wrapText="1"/>
    </xf>
    <xf numFmtId="168" fontId="4" fillId="39" borderId="16" xfId="0" applyNumberFormat="1" applyFont="1" applyFill="1" applyBorder="1" applyAlignment="1">
      <alignment horizontal="center" vertical="center"/>
    </xf>
    <xf numFmtId="3" fontId="4" fillId="39" borderId="18" xfId="0" applyNumberFormat="1" applyFont="1" applyFill="1" applyBorder="1" applyAlignment="1">
      <alignment horizontal="center" vertical="center"/>
    </xf>
    <xf numFmtId="165" fontId="22" fillId="39" borderId="31" xfId="0" applyNumberFormat="1" applyFont="1" applyFill="1" applyBorder="1" applyAlignment="1">
      <alignment horizontal="right" vertical="center" wrapText="1"/>
    </xf>
    <xf numFmtId="167" fontId="6" fillId="39" borderId="14" xfId="0" applyNumberFormat="1" applyFont="1" applyFill="1" applyBorder="1" applyAlignment="1">
      <alignment vertical="center" wrapText="1"/>
    </xf>
    <xf numFmtId="169" fontId="9" fillId="39" borderId="4" xfId="0" applyNumberFormat="1" applyFont="1" applyFill="1" applyBorder="1" applyAlignment="1">
      <alignment horizontal="center" vertical="center"/>
    </xf>
    <xf numFmtId="0" fontId="32" fillId="39" borderId="4" xfId="0" applyFont="1" applyFill="1" applyBorder="1" applyAlignment="1">
      <alignment horizontal="center" vertical="center"/>
    </xf>
    <xf numFmtId="0" fontId="9" fillId="40" borderId="18" xfId="0" applyFont="1" applyFill="1" applyBorder="1" applyAlignment="1">
      <alignment horizontal="center" vertical="center"/>
    </xf>
    <xf numFmtId="0" fontId="17" fillId="40" borderId="1" xfId="0" applyFont="1" applyFill="1" applyBorder="1" applyAlignment="1">
      <alignment horizontal="center" vertical="center" wrapText="1"/>
    </xf>
    <xf numFmtId="0" fontId="1" fillId="40" borderId="12" xfId="0" applyFont="1" applyFill="1" applyBorder="1" applyAlignment="1">
      <alignment horizontal="center" vertical="center" wrapText="1"/>
    </xf>
    <xf numFmtId="0" fontId="8" fillId="40" borderId="13" xfId="0" applyFont="1" applyFill="1" applyBorder="1" applyAlignment="1">
      <alignment horizontal="center" vertical="center" wrapText="1"/>
    </xf>
    <xf numFmtId="165" fontId="18" fillId="40" borderId="2" xfId="0" applyNumberFormat="1" applyFont="1" applyFill="1" applyBorder="1" applyAlignment="1">
      <alignment horizontal="right" vertical="center" wrapText="1"/>
    </xf>
    <xf numFmtId="3" fontId="20" fillId="40" borderId="4" xfId="0" applyNumberFormat="1" applyFont="1" applyFill="1" applyBorder="1" applyAlignment="1">
      <alignment vertical="center" wrapText="1"/>
    </xf>
    <xf numFmtId="9" fontId="8" fillId="40" borderId="2" xfId="0" applyNumberFormat="1" applyFont="1" applyFill="1" applyBorder="1" applyAlignment="1">
      <alignment horizontal="center" vertical="center"/>
    </xf>
    <xf numFmtId="0" fontId="6" fillId="40" borderId="3" xfId="0" applyFont="1" applyFill="1" applyBorder="1" applyAlignment="1">
      <alignment horizontal="center" vertical="center" wrapText="1"/>
    </xf>
    <xf numFmtId="168" fontId="4" fillId="40" borderId="16" xfId="0" applyNumberFormat="1" applyFont="1" applyFill="1" applyBorder="1" applyAlignment="1">
      <alignment horizontal="center" vertical="center"/>
    </xf>
    <xf numFmtId="3" fontId="4" fillId="40" borderId="18" xfId="0" applyNumberFormat="1" applyFont="1" applyFill="1" applyBorder="1" applyAlignment="1">
      <alignment horizontal="center" vertical="center"/>
    </xf>
    <xf numFmtId="165" fontId="22" fillId="40" borderId="31" xfId="0" applyNumberFormat="1" applyFont="1" applyFill="1" applyBorder="1" applyAlignment="1">
      <alignment horizontal="right" vertical="center" wrapText="1"/>
    </xf>
    <xf numFmtId="167" fontId="6" fillId="40" borderId="14" xfId="0" applyNumberFormat="1" applyFont="1" applyFill="1" applyBorder="1" applyAlignment="1">
      <alignment vertical="center" wrapText="1"/>
    </xf>
    <xf numFmtId="169" fontId="9" fillId="40" borderId="4" xfId="0" applyNumberFormat="1" applyFont="1" applyFill="1" applyBorder="1" applyAlignment="1">
      <alignment horizontal="center" vertical="center"/>
    </xf>
    <xf numFmtId="0" fontId="32" fillId="40" borderId="4" xfId="0" applyFont="1" applyFill="1" applyBorder="1" applyAlignment="1">
      <alignment horizontal="center" vertical="center"/>
    </xf>
    <xf numFmtId="0" fontId="9" fillId="41" borderId="18" xfId="0" applyFont="1" applyFill="1" applyBorder="1" applyAlignment="1">
      <alignment horizontal="center" vertical="center"/>
    </xf>
    <xf numFmtId="0" fontId="17" fillId="41" borderId="1" xfId="0" applyFont="1" applyFill="1" applyBorder="1" applyAlignment="1">
      <alignment horizontal="center" vertical="center" wrapText="1"/>
    </xf>
    <xf numFmtId="0" fontId="1" fillId="41" borderId="12" xfId="0" applyFont="1" applyFill="1" applyBorder="1" applyAlignment="1">
      <alignment horizontal="center" vertical="center" wrapText="1"/>
    </xf>
    <xf numFmtId="0" fontId="8" fillId="41" borderId="13" xfId="0" applyFont="1" applyFill="1" applyBorder="1" applyAlignment="1">
      <alignment horizontal="center" vertical="center" wrapText="1"/>
    </xf>
    <xf numFmtId="165" fontId="18" fillId="41" borderId="2" xfId="0" applyNumberFormat="1" applyFont="1" applyFill="1" applyBorder="1" applyAlignment="1">
      <alignment horizontal="right" vertical="center" wrapText="1"/>
    </xf>
    <xf numFmtId="3" fontId="20" fillId="41" borderId="4" xfId="0" applyNumberFormat="1" applyFont="1" applyFill="1" applyBorder="1" applyAlignment="1">
      <alignment vertical="center" wrapText="1"/>
    </xf>
    <xf numFmtId="9" fontId="8" fillId="41" borderId="2" xfId="0" applyNumberFormat="1" applyFont="1" applyFill="1" applyBorder="1" applyAlignment="1">
      <alignment horizontal="center" vertical="center"/>
    </xf>
    <xf numFmtId="0" fontId="6" fillId="41" borderId="3" xfId="0" applyFont="1" applyFill="1" applyBorder="1" applyAlignment="1">
      <alignment horizontal="center" vertical="center" wrapText="1"/>
    </xf>
    <xf numFmtId="168" fontId="4" fillId="41" borderId="16" xfId="0" applyNumberFormat="1" applyFont="1" applyFill="1" applyBorder="1" applyAlignment="1">
      <alignment horizontal="center" vertical="center"/>
    </xf>
    <xf numFmtId="3" fontId="4" fillId="41" borderId="18" xfId="0" applyNumberFormat="1" applyFont="1" applyFill="1" applyBorder="1" applyAlignment="1">
      <alignment horizontal="center" vertical="center"/>
    </xf>
    <xf numFmtId="165" fontId="22" fillId="41" borderId="2" xfId="0" applyNumberFormat="1" applyFont="1" applyFill="1" applyBorder="1" applyAlignment="1">
      <alignment horizontal="right" vertical="center" wrapText="1"/>
    </xf>
    <xf numFmtId="167" fontId="6" fillId="41" borderId="14" xfId="0" applyNumberFormat="1" applyFont="1" applyFill="1" applyBorder="1" applyAlignment="1">
      <alignment vertical="center" wrapText="1"/>
    </xf>
    <xf numFmtId="169" fontId="9" fillId="41" borderId="4" xfId="0" applyNumberFormat="1" applyFont="1" applyFill="1" applyBorder="1" applyAlignment="1">
      <alignment horizontal="center" vertical="center"/>
    </xf>
    <xf numFmtId="0" fontId="32" fillId="41" borderId="4" xfId="0" applyFont="1" applyFill="1" applyBorder="1" applyAlignment="1">
      <alignment horizontal="center" vertical="center"/>
    </xf>
    <xf numFmtId="0" fontId="9" fillId="42" borderId="35" xfId="0" applyFont="1" applyFill="1" applyBorder="1" applyAlignment="1">
      <alignment horizontal="center" vertical="center"/>
    </xf>
    <xf numFmtId="0" fontId="17" fillId="42" borderId="1" xfId="0" applyFont="1" applyFill="1" applyBorder="1" applyAlignment="1">
      <alignment horizontal="center" vertical="center" wrapText="1"/>
    </xf>
    <xf numFmtId="0" fontId="1" fillId="42" borderId="12" xfId="0" applyFont="1" applyFill="1" applyBorder="1" applyAlignment="1">
      <alignment horizontal="center" vertical="center" wrapText="1"/>
    </xf>
    <xf numFmtId="0" fontId="8" fillId="42" borderId="13" xfId="0" applyFont="1" applyFill="1" applyBorder="1" applyAlignment="1">
      <alignment horizontal="center" vertical="center" wrapText="1"/>
    </xf>
    <xf numFmtId="165" fontId="18" fillId="42" borderId="2" xfId="0" applyNumberFormat="1" applyFont="1" applyFill="1" applyBorder="1" applyAlignment="1">
      <alignment horizontal="right" vertical="center" wrapText="1"/>
    </xf>
    <xf numFmtId="3" fontId="20" fillId="42" borderId="4" xfId="0" applyNumberFormat="1" applyFont="1" applyFill="1" applyBorder="1" applyAlignment="1">
      <alignment vertical="center" wrapText="1"/>
    </xf>
    <xf numFmtId="9" fontId="8" fillId="42" borderId="2" xfId="0" applyNumberFormat="1" applyFont="1" applyFill="1" applyBorder="1" applyAlignment="1">
      <alignment horizontal="center" vertical="center"/>
    </xf>
    <xf numFmtId="0" fontId="6" fillId="42" borderId="3" xfId="0" applyFont="1" applyFill="1" applyBorder="1" applyAlignment="1">
      <alignment horizontal="center" vertical="center" wrapText="1"/>
    </xf>
    <xf numFmtId="168" fontId="4" fillId="42" borderId="16" xfId="0" applyNumberFormat="1" applyFont="1" applyFill="1" applyBorder="1" applyAlignment="1">
      <alignment horizontal="center" vertical="center"/>
    </xf>
    <xf numFmtId="3" fontId="4" fillId="42" borderId="18" xfId="0" applyNumberFormat="1" applyFont="1" applyFill="1" applyBorder="1" applyAlignment="1">
      <alignment horizontal="center" vertical="center"/>
    </xf>
    <xf numFmtId="165" fontId="22" fillId="42" borderId="31" xfId="0" applyNumberFormat="1" applyFont="1" applyFill="1" applyBorder="1" applyAlignment="1">
      <alignment horizontal="right" vertical="center" wrapText="1"/>
    </xf>
    <xf numFmtId="167" fontId="6" fillId="42" borderId="14" xfId="0" applyNumberFormat="1" applyFont="1" applyFill="1" applyBorder="1" applyAlignment="1">
      <alignment vertical="center" wrapText="1"/>
    </xf>
    <xf numFmtId="169" fontId="9" fillId="42" borderId="4" xfId="0" applyNumberFormat="1" applyFont="1" applyFill="1" applyBorder="1" applyAlignment="1">
      <alignment horizontal="center" vertical="center"/>
    </xf>
    <xf numFmtId="0" fontId="32" fillId="42" borderId="4" xfId="0" applyFont="1" applyFill="1" applyBorder="1" applyAlignment="1">
      <alignment horizontal="center" vertical="center"/>
    </xf>
    <xf numFmtId="0" fontId="9" fillId="43" borderId="18" xfId="0" applyFont="1" applyFill="1" applyBorder="1" applyAlignment="1">
      <alignment horizontal="center" vertical="center"/>
    </xf>
    <xf numFmtId="0" fontId="17" fillId="43" borderId="1" xfId="0" applyFont="1" applyFill="1" applyBorder="1" applyAlignment="1">
      <alignment horizontal="center" vertical="center" wrapText="1"/>
    </xf>
    <xf numFmtId="0" fontId="1" fillId="43" borderId="12" xfId="0" applyFont="1" applyFill="1" applyBorder="1" applyAlignment="1">
      <alignment horizontal="center" vertical="center" wrapText="1"/>
    </xf>
    <xf numFmtId="0" fontId="8" fillId="43" borderId="13" xfId="0" applyFont="1" applyFill="1" applyBorder="1" applyAlignment="1">
      <alignment horizontal="center" vertical="center" wrapText="1"/>
    </xf>
    <xf numFmtId="165" fontId="18" fillId="43" borderId="2" xfId="0" applyNumberFormat="1" applyFont="1" applyFill="1" applyBorder="1" applyAlignment="1">
      <alignment horizontal="right" vertical="center" wrapText="1"/>
    </xf>
    <xf numFmtId="3" fontId="20" fillId="43" borderId="4" xfId="0" applyNumberFormat="1" applyFont="1" applyFill="1" applyBorder="1" applyAlignment="1">
      <alignment vertical="center" wrapText="1"/>
    </xf>
    <xf numFmtId="9" fontId="8" fillId="43" borderId="2" xfId="0" applyNumberFormat="1" applyFont="1" applyFill="1" applyBorder="1" applyAlignment="1">
      <alignment horizontal="center" vertical="center"/>
    </xf>
    <xf numFmtId="0" fontId="6" fillId="43" borderId="3" xfId="0" applyFont="1" applyFill="1" applyBorder="1" applyAlignment="1">
      <alignment horizontal="center" vertical="center" wrapText="1"/>
    </xf>
    <xf numFmtId="168" fontId="4" fillId="43" borderId="16" xfId="0" applyNumberFormat="1" applyFont="1" applyFill="1" applyBorder="1" applyAlignment="1">
      <alignment horizontal="center" vertical="center"/>
    </xf>
    <xf numFmtId="3" fontId="4" fillId="43" borderId="18" xfId="0" applyNumberFormat="1" applyFont="1" applyFill="1" applyBorder="1" applyAlignment="1">
      <alignment horizontal="center" vertical="center"/>
    </xf>
    <xf numFmtId="165" fontId="22" fillId="43" borderId="31" xfId="0" applyNumberFormat="1" applyFont="1" applyFill="1" applyBorder="1" applyAlignment="1">
      <alignment horizontal="right" vertical="center" wrapText="1"/>
    </xf>
    <xf numFmtId="167" fontId="6" fillId="43" borderId="14" xfId="0" applyNumberFormat="1" applyFont="1" applyFill="1" applyBorder="1" applyAlignment="1">
      <alignment vertical="center" wrapText="1"/>
    </xf>
    <xf numFmtId="169" fontId="9" fillId="43" borderId="4" xfId="0" applyNumberFormat="1" applyFont="1" applyFill="1" applyBorder="1" applyAlignment="1">
      <alignment horizontal="center" vertical="center"/>
    </xf>
    <xf numFmtId="0" fontId="32" fillId="43" borderId="4" xfId="0" applyFont="1" applyFill="1" applyBorder="1" applyAlignment="1">
      <alignment horizontal="center" vertical="center"/>
    </xf>
    <xf numFmtId="0" fontId="9" fillId="44" borderId="35" xfId="0" applyFont="1" applyFill="1" applyBorder="1" applyAlignment="1">
      <alignment horizontal="center" vertical="center"/>
    </xf>
    <xf numFmtId="0" fontId="5" fillId="44" borderId="1" xfId="0" applyFont="1" applyFill="1" applyBorder="1" applyAlignment="1">
      <alignment horizontal="center" vertical="center" wrapText="1"/>
    </xf>
    <xf numFmtId="0" fontId="1" fillId="44" borderId="12" xfId="0" applyFont="1" applyFill="1" applyBorder="1" applyAlignment="1">
      <alignment horizontal="center" vertical="center" wrapText="1"/>
    </xf>
    <xf numFmtId="0" fontId="8" fillId="44" borderId="13" xfId="0" applyFont="1" applyFill="1" applyBorder="1" applyAlignment="1">
      <alignment horizontal="center" vertical="center" wrapText="1"/>
    </xf>
    <xf numFmtId="165" fontId="18" fillId="44" borderId="2" xfId="0" applyNumberFormat="1" applyFont="1" applyFill="1" applyBorder="1" applyAlignment="1">
      <alignment horizontal="right" vertical="center" wrapText="1"/>
    </xf>
    <xf numFmtId="3" fontId="20" fillId="44" borderId="4" xfId="0" applyNumberFormat="1" applyFont="1" applyFill="1" applyBorder="1" applyAlignment="1">
      <alignment vertical="center" wrapText="1"/>
    </xf>
    <xf numFmtId="9" fontId="8" fillId="44" borderId="2" xfId="0" applyNumberFormat="1" applyFont="1" applyFill="1" applyBorder="1" applyAlignment="1">
      <alignment horizontal="center" vertical="center"/>
    </xf>
    <xf numFmtId="0" fontId="6" fillId="44" borderId="3" xfId="0" applyFont="1" applyFill="1" applyBorder="1" applyAlignment="1">
      <alignment horizontal="center" vertical="center" wrapText="1"/>
    </xf>
    <xf numFmtId="168" fontId="4" fillId="44" borderId="16" xfId="0" applyNumberFormat="1" applyFont="1" applyFill="1" applyBorder="1" applyAlignment="1">
      <alignment horizontal="center" vertical="center"/>
    </xf>
    <xf numFmtId="3" fontId="4" fillId="44" borderId="18" xfId="0" applyNumberFormat="1" applyFont="1" applyFill="1" applyBorder="1" applyAlignment="1">
      <alignment horizontal="center" vertical="center"/>
    </xf>
    <xf numFmtId="165" fontId="22" fillId="44" borderId="2" xfId="0" applyNumberFormat="1" applyFont="1" applyFill="1" applyBorder="1" applyAlignment="1">
      <alignment horizontal="right" vertical="center" wrapText="1"/>
    </xf>
    <xf numFmtId="167" fontId="6" fillId="44" borderId="14" xfId="0" applyNumberFormat="1" applyFont="1" applyFill="1" applyBorder="1" applyAlignment="1">
      <alignment vertical="center" wrapText="1"/>
    </xf>
    <xf numFmtId="169" fontId="9" fillId="44" borderId="4" xfId="0" applyNumberFormat="1" applyFont="1" applyFill="1" applyBorder="1" applyAlignment="1">
      <alignment horizontal="center" vertical="center"/>
    </xf>
    <xf numFmtId="0" fontId="32" fillId="44" borderId="4" xfId="0" applyFont="1" applyFill="1" applyBorder="1" applyAlignment="1">
      <alignment horizontal="center" vertical="center"/>
    </xf>
    <xf numFmtId="0" fontId="9" fillId="45" borderId="35" xfId="0" applyFont="1" applyFill="1" applyBorder="1" applyAlignment="1">
      <alignment horizontal="center" vertical="center"/>
    </xf>
    <xf numFmtId="0" fontId="17" fillId="45" borderId="1" xfId="0" applyFont="1" applyFill="1" applyBorder="1" applyAlignment="1">
      <alignment horizontal="center" vertical="center" wrapText="1"/>
    </xf>
    <xf numFmtId="0" fontId="1" fillId="45" borderId="12" xfId="0" applyFont="1" applyFill="1" applyBorder="1" applyAlignment="1">
      <alignment horizontal="center" vertical="center" wrapText="1"/>
    </xf>
    <xf numFmtId="0" fontId="8" fillId="45" borderId="13" xfId="0" applyFont="1" applyFill="1" applyBorder="1" applyAlignment="1">
      <alignment horizontal="center" vertical="center" wrapText="1"/>
    </xf>
    <xf numFmtId="165" fontId="18" fillId="45" borderId="2" xfId="0" applyNumberFormat="1" applyFont="1" applyFill="1" applyBorder="1" applyAlignment="1">
      <alignment horizontal="right" vertical="center" wrapText="1"/>
    </xf>
    <xf numFmtId="3" fontId="20" fillId="45" borderId="4" xfId="0" applyNumberFormat="1" applyFont="1" applyFill="1" applyBorder="1" applyAlignment="1">
      <alignment vertical="center" wrapText="1"/>
    </xf>
    <xf numFmtId="9" fontId="8" fillId="45" borderId="2" xfId="0" applyNumberFormat="1" applyFont="1" applyFill="1" applyBorder="1" applyAlignment="1">
      <alignment horizontal="center" vertical="center"/>
    </xf>
    <xf numFmtId="0" fontId="6" fillId="45" borderId="3" xfId="0" applyFont="1" applyFill="1" applyBorder="1" applyAlignment="1">
      <alignment horizontal="center" vertical="center" wrapText="1"/>
    </xf>
    <xf numFmtId="168" fontId="4" fillId="45" borderId="16" xfId="0" applyNumberFormat="1" applyFont="1" applyFill="1" applyBorder="1" applyAlignment="1">
      <alignment horizontal="center" vertical="center"/>
    </xf>
    <xf numFmtId="3" fontId="4" fillId="45" borderId="18" xfId="0" applyNumberFormat="1" applyFont="1" applyFill="1" applyBorder="1" applyAlignment="1">
      <alignment horizontal="center" vertical="center"/>
    </xf>
    <xf numFmtId="165" fontId="22" fillId="45" borderId="2" xfId="0" applyNumberFormat="1" applyFont="1" applyFill="1" applyBorder="1" applyAlignment="1">
      <alignment horizontal="right" vertical="center" wrapText="1"/>
    </xf>
    <xf numFmtId="167" fontId="6" fillId="45" borderId="14" xfId="0" applyNumberFormat="1" applyFont="1" applyFill="1" applyBorder="1" applyAlignment="1">
      <alignment vertical="center" wrapText="1"/>
    </xf>
    <xf numFmtId="169" fontId="9" fillId="45" borderId="4" xfId="0" applyNumberFormat="1" applyFont="1" applyFill="1" applyBorder="1" applyAlignment="1">
      <alignment horizontal="center" vertical="center"/>
    </xf>
    <xf numFmtId="0" fontId="32" fillId="45" borderId="4" xfId="0" applyFont="1" applyFill="1" applyBorder="1" applyAlignment="1">
      <alignment horizontal="center" vertical="center"/>
    </xf>
    <xf numFmtId="0" fontId="9" fillId="46" borderId="18" xfId="0" applyFont="1" applyFill="1" applyBorder="1" applyAlignment="1">
      <alignment horizontal="center" vertical="center"/>
    </xf>
    <xf numFmtId="0" fontId="5" fillId="46" borderId="1" xfId="0" applyFont="1" applyFill="1" applyBorder="1" applyAlignment="1">
      <alignment horizontal="center" vertical="center" wrapText="1"/>
    </xf>
    <xf numFmtId="0" fontId="1" fillId="46" borderId="12" xfId="0" applyFont="1" applyFill="1" applyBorder="1" applyAlignment="1">
      <alignment horizontal="center" vertical="center" wrapText="1"/>
    </xf>
    <xf numFmtId="0" fontId="8" fillId="46" borderId="13" xfId="0" applyFont="1" applyFill="1" applyBorder="1" applyAlignment="1">
      <alignment horizontal="center" vertical="center" wrapText="1"/>
    </xf>
    <xf numFmtId="165" fontId="18" fillId="46" borderId="2" xfId="0" applyNumberFormat="1" applyFont="1" applyFill="1" applyBorder="1" applyAlignment="1">
      <alignment horizontal="right" vertical="center" wrapText="1"/>
    </xf>
    <xf numFmtId="3" fontId="20" fillId="46" borderId="4" xfId="0" applyNumberFormat="1" applyFont="1" applyFill="1" applyBorder="1" applyAlignment="1">
      <alignment vertical="center" wrapText="1"/>
    </xf>
    <xf numFmtId="9" fontId="8" fillId="46" borderId="2" xfId="0" applyNumberFormat="1" applyFont="1" applyFill="1" applyBorder="1" applyAlignment="1">
      <alignment horizontal="center" vertical="center"/>
    </xf>
    <xf numFmtId="0" fontId="23" fillId="46" borderId="3" xfId="0" applyFont="1" applyFill="1" applyBorder="1" applyAlignment="1">
      <alignment horizontal="center" vertical="center" wrapText="1"/>
    </xf>
    <xf numFmtId="168" fontId="4" fillId="46" borderId="16" xfId="0" applyNumberFormat="1" applyFont="1" applyFill="1" applyBorder="1" applyAlignment="1">
      <alignment horizontal="center" vertical="center"/>
    </xf>
    <xf numFmtId="3" fontId="4" fillId="46" borderId="18" xfId="0" applyNumberFormat="1" applyFont="1" applyFill="1" applyBorder="1" applyAlignment="1">
      <alignment horizontal="center" vertical="center"/>
    </xf>
    <xf numFmtId="165" fontId="22" fillId="46" borderId="2" xfId="0" applyNumberFormat="1" applyFont="1" applyFill="1" applyBorder="1" applyAlignment="1">
      <alignment horizontal="right" vertical="center" wrapText="1"/>
    </xf>
    <xf numFmtId="167" fontId="6" fillId="46" borderId="14" xfId="0" applyNumberFormat="1" applyFont="1" applyFill="1" applyBorder="1" applyAlignment="1">
      <alignment vertical="center" wrapText="1"/>
    </xf>
    <xf numFmtId="169" fontId="9" fillId="46" borderId="4" xfId="0" applyNumberFormat="1" applyFont="1" applyFill="1" applyBorder="1" applyAlignment="1">
      <alignment horizontal="center" vertical="center"/>
    </xf>
    <xf numFmtId="0" fontId="32" fillId="46" borderId="4" xfId="0" applyFont="1" applyFill="1" applyBorder="1" applyAlignment="1">
      <alignment horizontal="center" vertical="center"/>
    </xf>
    <xf numFmtId="0" fontId="9" fillId="12" borderId="35" xfId="0" applyFont="1" applyFill="1" applyBorder="1" applyAlignment="1">
      <alignment horizontal="center" vertical="center"/>
    </xf>
    <xf numFmtId="0" fontId="5" fillId="12" borderId="1" xfId="0" applyFont="1" applyFill="1" applyBorder="1" applyAlignment="1">
      <alignment horizontal="center" vertical="center" wrapText="1"/>
    </xf>
    <xf numFmtId="0" fontId="1" fillId="12" borderId="15" xfId="0" applyFont="1" applyFill="1" applyBorder="1" applyAlignment="1">
      <alignment horizontal="center" vertical="center" wrapText="1"/>
    </xf>
    <xf numFmtId="0" fontId="8" fillId="12" borderId="13" xfId="0" applyFont="1" applyFill="1" applyBorder="1" applyAlignment="1">
      <alignment horizontal="center" vertical="center" wrapText="1"/>
    </xf>
    <xf numFmtId="165" fontId="18" fillId="12" borderId="2" xfId="0" applyNumberFormat="1" applyFont="1" applyFill="1" applyBorder="1" applyAlignment="1">
      <alignment horizontal="right" vertical="center" wrapText="1"/>
    </xf>
    <xf numFmtId="3" fontId="20"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16" xfId="0" applyNumberFormat="1" applyFont="1" applyFill="1" applyBorder="1" applyAlignment="1">
      <alignment horizontal="center" vertical="center"/>
    </xf>
    <xf numFmtId="165" fontId="22" fillId="12" borderId="8" xfId="0" applyNumberFormat="1" applyFont="1" applyFill="1" applyBorder="1" applyAlignment="1">
      <alignment horizontal="right" vertical="center" wrapText="1"/>
    </xf>
    <xf numFmtId="167" fontId="6" fillId="12" borderId="14" xfId="0" applyNumberFormat="1" applyFont="1" applyFill="1" applyBorder="1" applyAlignment="1">
      <alignment vertical="center" wrapText="1"/>
    </xf>
    <xf numFmtId="169" fontId="9" fillId="12" borderId="4" xfId="0" applyNumberFormat="1" applyFont="1" applyFill="1" applyBorder="1" applyAlignment="1">
      <alignment horizontal="center" vertical="center"/>
    </xf>
    <xf numFmtId="0" fontId="32" fillId="12" borderId="4" xfId="0" applyFont="1" applyFill="1" applyBorder="1" applyAlignment="1">
      <alignment horizontal="center" vertical="center"/>
    </xf>
    <xf numFmtId="0" fontId="9" fillId="47" borderId="18" xfId="0" applyFont="1" applyFill="1" applyBorder="1" applyAlignment="1">
      <alignment horizontal="center" vertical="center"/>
    </xf>
    <xf numFmtId="0" fontId="5" fillId="47" borderId="27" xfId="0" applyFont="1" applyFill="1" applyBorder="1" applyAlignment="1">
      <alignment horizontal="center" vertical="center" wrapText="1"/>
    </xf>
    <xf numFmtId="0" fontId="1" fillId="47" borderId="28" xfId="0" applyFont="1" applyFill="1" applyBorder="1" applyAlignment="1">
      <alignment horizontal="center" vertical="center" wrapText="1"/>
    </xf>
    <xf numFmtId="0" fontId="8" fillId="47" borderId="29" xfId="0" applyFont="1" applyFill="1" applyBorder="1" applyAlignment="1">
      <alignment horizontal="center" vertical="center" wrapText="1"/>
    </xf>
    <xf numFmtId="165" fontId="18" fillId="47" borderId="31" xfId="0" applyNumberFormat="1" applyFont="1" applyFill="1" applyBorder="1" applyAlignment="1">
      <alignment horizontal="right" vertical="center" wrapText="1"/>
    </xf>
    <xf numFmtId="3" fontId="20" fillId="47" borderId="30" xfId="0" applyNumberFormat="1" applyFont="1" applyFill="1" applyBorder="1" applyAlignment="1">
      <alignment vertical="center" wrapText="1"/>
    </xf>
    <xf numFmtId="9" fontId="8" fillId="47" borderId="31" xfId="0" applyNumberFormat="1" applyFont="1" applyFill="1" applyBorder="1" applyAlignment="1">
      <alignment horizontal="center" vertical="center"/>
    </xf>
    <xf numFmtId="0" fontId="6" fillId="47" borderId="32" xfId="0" applyFont="1" applyFill="1" applyBorder="1" applyAlignment="1">
      <alignment horizontal="center" vertical="center" wrapText="1"/>
    </xf>
    <xf numFmtId="168" fontId="4" fillId="47" borderId="33" xfId="0" applyNumberFormat="1" applyFont="1" applyFill="1" applyBorder="1" applyAlignment="1">
      <alignment horizontal="center" vertical="center"/>
    </xf>
    <xf numFmtId="3" fontId="4" fillId="47" borderId="18" xfId="0" applyNumberFormat="1" applyFont="1" applyFill="1" applyBorder="1" applyAlignment="1">
      <alignment horizontal="center" vertical="center"/>
    </xf>
    <xf numFmtId="165" fontId="22" fillId="47" borderId="2" xfId="0" applyNumberFormat="1" applyFont="1" applyFill="1" applyBorder="1" applyAlignment="1">
      <alignment horizontal="right" vertical="center" wrapText="1"/>
    </xf>
    <xf numFmtId="167" fontId="6" fillId="47" borderId="34" xfId="0" applyNumberFormat="1" applyFont="1" applyFill="1" applyBorder="1" applyAlignment="1">
      <alignment vertical="center" wrapText="1"/>
    </xf>
    <xf numFmtId="169" fontId="9" fillId="47" borderId="30" xfId="0" applyNumberFormat="1" applyFont="1" applyFill="1" applyBorder="1" applyAlignment="1">
      <alignment horizontal="center" vertical="center"/>
    </xf>
    <xf numFmtId="0" fontId="32" fillId="47" borderId="30" xfId="0" applyFont="1" applyFill="1" applyBorder="1" applyAlignment="1">
      <alignment horizontal="center" vertical="center"/>
    </xf>
    <xf numFmtId="0" fontId="27" fillId="11" borderId="31" xfId="0" applyFont="1" applyFill="1" applyBorder="1" applyAlignment="1">
      <alignment horizontal="center" vertical="center"/>
    </xf>
    <xf numFmtId="0" fontId="2" fillId="11" borderId="27" xfId="0" applyFont="1" applyFill="1" applyBorder="1" applyAlignment="1">
      <alignment horizontal="center" vertical="center"/>
    </xf>
    <xf numFmtId="0" fontId="2" fillId="11"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167" fontId="18" fillId="9" borderId="46" xfId="0" applyNumberFormat="1" applyFont="1" applyFill="1" applyBorder="1" applyAlignment="1">
      <alignment horizontal="right" vertical="center"/>
    </xf>
    <xf numFmtId="167" fontId="18" fillId="9" borderId="47" xfId="0" applyNumberFormat="1" applyFont="1" applyFill="1" applyBorder="1" applyAlignment="1">
      <alignment horizontal="right" vertical="center"/>
    </xf>
    <xf numFmtId="166" fontId="18" fillId="10" borderId="48" xfId="0" applyNumberFormat="1" applyFont="1" applyFill="1" applyBorder="1" applyAlignment="1">
      <alignment horizontal="right" vertical="center" wrapText="1"/>
    </xf>
    <xf numFmtId="166" fontId="18" fillId="10" borderId="49" xfId="0" applyNumberFormat="1" applyFont="1" applyFill="1" applyBorder="1" applyAlignment="1">
      <alignment horizontal="right" vertical="center" wrapText="1"/>
    </xf>
    <xf numFmtId="0" fontId="32" fillId="10" borderId="49" xfId="0" applyFont="1" applyFill="1" applyBorder="1" applyAlignment="1">
      <alignment horizontal="left" vertical="center" wrapText="1"/>
    </xf>
    <xf numFmtId="0" fontId="32" fillId="10" borderId="50" xfId="0" applyFont="1" applyFill="1" applyBorder="1" applyAlignment="1">
      <alignment horizontal="left" vertical="center" wrapText="1"/>
    </xf>
    <xf numFmtId="167" fontId="18" fillId="10" borderId="48" xfId="0" applyNumberFormat="1" applyFont="1" applyFill="1" applyBorder="1" applyAlignment="1">
      <alignment horizontal="right" vertical="center"/>
    </xf>
    <xf numFmtId="167" fontId="18" fillId="1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9" borderId="47" xfId="0" applyFont="1" applyFill="1" applyBorder="1" applyAlignment="1">
      <alignment horizontal="left" vertical="center" wrapText="1"/>
    </xf>
    <xf numFmtId="0" fontId="32" fillId="9" borderId="54" xfId="0" applyFont="1" applyFill="1" applyBorder="1" applyAlignment="1">
      <alignment horizontal="left" vertical="center" wrapText="1"/>
    </xf>
    <xf numFmtId="0" fontId="14" fillId="9" borderId="55" xfId="0" applyFont="1" applyFill="1" applyBorder="1" applyAlignment="1">
      <alignment horizontal="center" vertical="center" wrapText="1"/>
    </xf>
    <xf numFmtId="0" fontId="14" fillId="9" borderId="56" xfId="0" applyFont="1" applyFill="1" applyBorder="1" applyAlignment="1">
      <alignment horizontal="center" vertical="center" wrapText="1"/>
    </xf>
    <xf numFmtId="0" fontId="14" fillId="9" borderId="57" xfId="0" applyFont="1" applyFill="1" applyBorder="1" applyAlignment="1">
      <alignment horizontal="center" vertical="center" wrapText="1"/>
    </xf>
    <xf numFmtId="166" fontId="18" fillId="9" borderId="46" xfId="0" applyNumberFormat="1" applyFont="1" applyFill="1" applyBorder="1" applyAlignment="1">
      <alignment horizontal="right" vertical="center" wrapText="1"/>
    </xf>
    <xf numFmtId="166" fontId="18" fillId="9" borderId="47" xfId="0" applyNumberFormat="1" applyFont="1" applyFill="1" applyBorder="1" applyAlignment="1">
      <alignment horizontal="right" vertical="center" wrapText="1"/>
    </xf>
    <xf numFmtId="9" fontId="29" fillId="9" borderId="46" xfId="0" applyNumberFormat="1" applyFont="1" applyFill="1" applyBorder="1" applyAlignment="1">
      <alignment horizontal="center" vertical="center"/>
    </xf>
    <xf numFmtId="9" fontId="29" fillId="9" borderId="58" xfId="0" applyNumberFormat="1" applyFont="1" applyFill="1" applyBorder="1" applyAlignment="1">
      <alignment horizontal="center" vertical="center"/>
    </xf>
    <xf numFmtId="9" fontId="29" fillId="10" borderId="48" xfId="0" applyNumberFormat="1" applyFont="1" applyFill="1" applyBorder="1" applyAlignment="1">
      <alignment horizontal="center" vertical="center"/>
    </xf>
    <xf numFmtId="9" fontId="29" fillId="1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10" borderId="48" xfId="0" applyFont="1" applyFill="1" applyBorder="1" applyAlignment="1">
      <alignment horizontal="center" vertical="center" wrapText="1"/>
    </xf>
    <xf numFmtId="0" fontId="14" fillId="10" borderId="49" xfId="0" applyFont="1" applyFill="1" applyBorder="1" applyAlignment="1">
      <alignment horizontal="center" vertical="center" wrapText="1"/>
    </xf>
    <xf numFmtId="0" fontId="14" fillId="10" borderId="50" xfId="0" applyFont="1" applyFill="1" applyBorder="1" applyAlignment="1">
      <alignment horizontal="center" vertical="center" wrapText="1"/>
    </xf>
    <xf numFmtId="0" fontId="30" fillId="13" borderId="60" xfId="0" applyFont="1" applyFill="1" applyBorder="1" applyAlignment="1">
      <alignment horizontal="center" vertical="center" wrapText="1"/>
    </xf>
    <xf numFmtId="0" fontId="30" fillId="13" borderId="61" xfId="0" applyFont="1" applyFill="1" applyBorder="1" applyAlignment="1">
      <alignment horizontal="center" vertical="center" wrapText="1"/>
    </xf>
    <xf numFmtId="0" fontId="30" fillId="13" borderId="62" xfId="0" applyFont="1" applyFill="1" applyBorder="1" applyAlignment="1">
      <alignment horizontal="center" vertical="center" wrapText="1"/>
    </xf>
    <xf numFmtId="0" fontId="30" fillId="13" borderId="51" xfId="0" applyFont="1" applyFill="1" applyBorder="1" applyAlignment="1">
      <alignment horizontal="center" vertical="center" wrapText="1"/>
    </xf>
    <xf numFmtId="0" fontId="30" fillId="13" borderId="63" xfId="0" applyFont="1" applyFill="1" applyBorder="1" applyAlignment="1">
      <alignment horizontal="center" vertical="center" wrapText="1"/>
    </xf>
    <xf numFmtId="0" fontId="30" fillId="13" borderId="8" xfId="0" applyFont="1" applyFill="1" applyBorder="1" applyAlignment="1">
      <alignment horizontal="center" vertical="center" wrapText="1"/>
    </xf>
    <xf numFmtId="0" fontId="30" fillId="13" borderId="10" xfId="0" applyFont="1" applyFill="1" applyBorder="1" applyAlignment="1">
      <alignment horizontal="center" vertical="center" wrapText="1"/>
    </xf>
    <xf numFmtId="165" fontId="20" fillId="13" borderId="40" xfId="0" applyNumberFormat="1" applyFont="1" applyFill="1" applyBorder="1" applyAlignment="1">
      <alignment horizontal="center" vertical="center" wrapText="1"/>
    </xf>
    <xf numFmtId="165" fontId="20" fillId="13" borderId="41" xfId="0" applyNumberFormat="1" applyFont="1" applyFill="1" applyBorder="1" applyAlignment="1">
      <alignment horizontal="center" vertical="center" wrapText="1"/>
    </xf>
    <xf numFmtId="165" fontId="20" fillId="13"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13" borderId="60" xfId="0" applyFont="1" applyFill="1" applyBorder="1" applyAlignment="1">
      <alignment horizontal="center" vertical="center" wrapText="1"/>
    </xf>
    <xf numFmtId="0" fontId="14" fillId="13" borderId="61" xfId="0" applyFont="1" applyFill="1" applyBorder="1" applyAlignment="1">
      <alignment horizontal="center" vertical="center" wrapText="1"/>
    </xf>
    <xf numFmtId="0" fontId="14" fillId="13" borderId="62" xfId="0" applyFont="1" applyFill="1" applyBorder="1" applyAlignment="1">
      <alignment horizontal="center" vertical="center" wrapText="1"/>
    </xf>
    <xf numFmtId="0" fontId="14" fillId="13" borderId="40" xfId="0" applyFont="1" applyFill="1" applyBorder="1" applyAlignment="1">
      <alignment horizontal="center" vertical="center" wrapText="1"/>
    </xf>
    <xf numFmtId="0" fontId="14" fillId="13" borderId="41" xfId="0" applyFont="1" applyFill="1" applyBorder="1" applyAlignment="1">
      <alignment horizontal="center" vertical="center" wrapText="1"/>
    </xf>
    <xf numFmtId="0" fontId="14" fillId="13"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AB882"/>
      <color rgb="FFDAD500"/>
      <color rgb="FFEAE400"/>
      <color rgb="FFF6F000"/>
      <color rgb="FFFEF800"/>
      <color rgb="FFFFF90D"/>
      <color rgb="FFFFF915"/>
      <color rgb="FFFFFA25"/>
      <color rgb="FFFFFA2F"/>
      <color rgb="FFFFFA3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6</xdr:row>
      <xdr:rowOff>257175</xdr:rowOff>
    </xdr:from>
    <xdr:to>
      <xdr:col>7</xdr:col>
      <xdr:colOff>942975</xdr:colOff>
      <xdr:row>6</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5</xdr:row>
      <xdr:rowOff>0</xdr:rowOff>
    </xdr:from>
    <xdr:to>
      <xdr:col>7</xdr:col>
      <xdr:colOff>904875</xdr:colOff>
      <xdr:row>5</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219075</xdr:rowOff>
    </xdr:from>
    <xdr:to>
      <xdr:col>7</xdr:col>
      <xdr:colOff>923925</xdr:colOff>
      <xdr:row>4</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13</xdr:row>
      <xdr:rowOff>238125</xdr:rowOff>
    </xdr:from>
    <xdr:to>
      <xdr:col>7</xdr:col>
      <xdr:colOff>952500</xdr:colOff>
      <xdr:row>13</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37</xdr:row>
      <xdr:rowOff>0</xdr:rowOff>
    </xdr:from>
    <xdr:to>
      <xdr:col>7</xdr:col>
      <xdr:colOff>952500</xdr:colOff>
      <xdr:row>37</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9</xdr:row>
      <xdr:rowOff>219075</xdr:rowOff>
    </xdr:from>
    <xdr:to>
      <xdr:col>7</xdr:col>
      <xdr:colOff>923925</xdr:colOff>
      <xdr:row>9</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21</xdr:row>
      <xdr:rowOff>228600</xdr:rowOff>
    </xdr:from>
    <xdr:to>
      <xdr:col>7</xdr:col>
      <xdr:colOff>914400</xdr:colOff>
      <xdr:row>21</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30</xdr:row>
      <xdr:rowOff>228600</xdr:rowOff>
    </xdr:from>
    <xdr:to>
      <xdr:col>7</xdr:col>
      <xdr:colOff>952500</xdr:colOff>
      <xdr:row>30</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37</xdr:row>
      <xdr:rowOff>0</xdr:rowOff>
    </xdr:from>
    <xdr:to>
      <xdr:col>7</xdr:col>
      <xdr:colOff>933450</xdr:colOff>
      <xdr:row>37</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31</xdr:row>
      <xdr:rowOff>238125</xdr:rowOff>
    </xdr:from>
    <xdr:to>
      <xdr:col>7</xdr:col>
      <xdr:colOff>923925</xdr:colOff>
      <xdr:row>31</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32</xdr:row>
      <xdr:rowOff>257175</xdr:rowOff>
    </xdr:from>
    <xdr:to>
      <xdr:col>7</xdr:col>
      <xdr:colOff>962025</xdr:colOff>
      <xdr:row>32</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33</xdr:row>
      <xdr:rowOff>228600</xdr:rowOff>
    </xdr:from>
    <xdr:to>
      <xdr:col>7</xdr:col>
      <xdr:colOff>952500</xdr:colOff>
      <xdr:row>33</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34</xdr:row>
      <xdr:rowOff>228600</xdr:rowOff>
    </xdr:from>
    <xdr:to>
      <xdr:col>7</xdr:col>
      <xdr:colOff>923925</xdr:colOff>
      <xdr:row>34</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35</xdr:row>
      <xdr:rowOff>238125</xdr:rowOff>
    </xdr:from>
    <xdr:to>
      <xdr:col>7</xdr:col>
      <xdr:colOff>952500</xdr:colOff>
      <xdr:row>35</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38</xdr:row>
      <xdr:rowOff>219075</xdr:rowOff>
    </xdr:from>
    <xdr:to>
      <xdr:col>7</xdr:col>
      <xdr:colOff>904875</xdr:colOff>
      <xdr:row>38</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39</xdr:row>
      <xdr:rowOff>257175</xdr:rowOff>
    </xdr:from>
    <xdr:to>
      <xdr:col>7</xdr:col>
      <xdr:colOff>1000125</xdr:colOff>
      <xdr:row>39</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22</xdr:row>
      <xdr:rowOff>228600</xdr:rowOff>
    </xdr:from>
    <xdr:to>
      <xdr:col>7</xdr:col>
      <xdr:colOff>971550</xdr:colOff>
      <xdr:row>22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15</xdr:row>
      <xdr:rowOff>0</xdr:rowOff>
    </xdr:from>
    <xdr:to>
      <xdr:col>7</xdr:col>
      <xdr:colOff>1000125</xdr:colOff>
      <xdr:row>15</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29</xdr:row>
      <xdr:rowOff>219075</xdr:rowOff>
    </xdr:from>
    <xdr:to>
      <xdr:col>7</xdr:col>
      <xdr:colOff>942975</xdr:colOff>
      <xdr:row>29</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26</xdr:row>
      <xdr:rowOff>238125</xdr:rowOff>
    </xdr:from>
    <xdr:to>
      <xdr:col>7</xdr:col>
      <xdr:colOff>933450</xdr:colOff>
      <xdr:row>26</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5</xdr:row>
      <xdr:rowOff>228600</xdr:rowOff>
    </xdr:from>
    <xdr:to>
      <xdr:col>7</xdr:col>
      <xdr:colOff>923925</xdr:colOff>
      <xdr:row>5</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37</xdr:row>
      <xdr:rowOff>257175</xdr:rowOff>
    </xdr:from>
    <xdr:to>
      <xdr:col>7</xdr:col>
      <xdr:colOff>933450</xdr:colOff>
      <xdr:row>37</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0</xdr:rowOff>
    </xdr:from>
    <xdr:to>
      <xdr:col>7</xdr:col>
      <xdr:colOff>952500</xdr:colOff>
      <xdr:row>28</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942975</xdr:colOff>
      <xdr:row>15</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16</xdr:row>
      <xdr:rowOff>219075</xdr:rowOff>
    </xdr:from>
    <xdr:to>
      <xdr:col>7</xdr:col>
      <xdr:colOff>933450</xdr:colOff>
      <xdr:row>16</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238125</xdr:rowOff>
    </xdr:from>
    <xdr:to>
      <xdr:col>7</xdr:col>
      <xdr:colOff>933450</xdr:colOff>
      <xdr:row>28</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28</xdr:row>
      <xdr:rowOff>0</xdr:rowOff>
    </xdr:from>
    <xdr:to>
      <xdr:col>7</xdr:col>
      <xdr:colOff>952500</xdr:colOff>
      <xdr:row>28</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24</xdr:row>
      <xdr:rowOff>228600</xdr:rowOff>
    </xdr:from>
    <xdr:to>
      <xdr:col>7</xdr:col>
      <xdr:colOff>962025</xdr:colOff>
      <xdr:row>24</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17</xdr:row>
      <xdr:rowOff>228600</xdr:rowOff>
    </xdr:from>
    <xdr:to>
      <xdr:col>7</xdr:col>
      <xdr:colOff>914400</xdr:colOff>
      <xdr:row>17</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20</xdr:row>
      <xdr:rowOff>228600</xdr:rowOff>
    </xdr:from>
    <xdr:to>
      <xdr:col>7</xdr:col>
      <xdr:colOff>914400</xdr:colOff>
      <xdr:row>20</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27</xdr:row>
      <xdr:rowOff>228600</xdr:rowOff>
    </xdr:from>
    <xdr:to>
      <xdr:col>7</xdr:col>
      <xdr:colOff>914400</xdr:colOff>
      <xdr:row>27</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11</xdr:row>
      <xdr:rowOff>228600</xdr:rowOff>
    </xdr:from>
    <xdr:to>
      <xdr:col>7</xdr:col>
      <xdr:colOff>914400</xdr:colOff>
      <xdr:row>11</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12</xdr:row>
      <xdr:rowOff>228600</xdr:rowOff>
    </xdr:from>
    <xdr:to>
      <xdr:col>7</xdr:col>
      <xdr:colOff>914400</xdr:colOff>
      <xdr:row>12</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32</xdr:row>
      <xdr:rowOff>0</xdr:rowOff>
    </xdr:from>
    <xdr:to>
      <xdr:col>7</xdr:col>
      <xdr:colOff>914400</xdr:colOff>
      <xdr:row>32</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18</xdr:row>
      <xdr:rowOff>219075</xdr:rowOff>
    </xdr:from>
    <xdr:to>
      <xdr:col>7</xdr:col>
      <xdr:colOff>923925</xdr:colOff>
      <xdr:row>18</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32</xdr:row>
      <xdr:rowOff>0</xdr:rowOff>
    </xdr:from>
    <xdr:to>
      <xdr:col>7</xdr:col>
      <xdr:colOff>923925</xdr:colOff>
      <xdr:row>32</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7</xdr:row>
      <xdr:rowOff>228600</xdr:rowOff>
    </xdr:from>
    <xdr:to>
      <xdr:col>7</xdr:col>
      <xdr:colOff>914400</xdr:colOff>
      <xdr:row>7</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19</xdr:row>
      <xdr:rowOff>228600</xdr:rowOff>
    </xdr:from>
    <xdr:to>
      <xdr:col>7</xdr:col>
      <xdr:colOff>971550</xdr:colOff>
      <xdr:row>19</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10</xdr:row>
      <xdr:rowOff>228600</xdr:rowOff>
    </xdr:from>
    <xdr:to>
      <xdr:col>7</xdr:col>
      <xdr:colOff>914400</xdr:colOff>
      <xdr:row>10</xdr:row>
      <xdr:rowOff>228600</xdr:rowOff>
    </xdr:to>
    <xdr:sp macro="" textlink="">
      <xdr:nvSpPr>
        <xdr:cNvPr id="45" name="Line 38"/>
        <xdr:cNvSpPr>
          <a:spLocks noChangeShapeType="1"/>
        </xdr:cNvSpPr>
      </xdr:nvSpPr>
      <xdr:spPr bwMode="auto">
        <a:xfrm>
          <a:off x="7877175" y="6883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46" name="Line 38"/>
        <xdr:cNvSpPr>
          <a:spLocks noChangeShapeType="1"/>
        </xdr:cNvSpPr>
      </xdr:nvSpPr>
      <xdr:spPr bwMode="auto">
        <a:xfrm>
          <a:off x="7877175" y="6883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6"/>
  <sheetViews>
    <sheetView showGridLines="0" tabSelected="1" zoomScale="75" zoomScaleNormal="75" zoomScaleSheetLayoutView="75" workbookViewId="0">
      <selection sqref="A1:N1"/>
    </sheetView>
  </sheetViews>
  <sheetFormatPr defaultRowHeight="12.75"/>
  <cols>
    <col min="1" max="1" width="4.140625" style="5" bestFit="1" customWidth="1"/>
    <col min="2" max="2" width="36.140625" style="5" bestFit="1" customWidth="1"/>
    <col min="3" max="3" width="27.85546875" style="5" customWidth="1"/>
    <col min="4" max="4" width="11.140625" style="5" bestFit="1" customWidth="1"/>
    <col min="5" max="5" width="15.42578125" style="6" customWidth="1"/>
    <col min="6" max="6" width="8.85546875" style="7" bestFit="1" customWidth="1"/>
    <col min="7" max="7" width="11" style="5" bestFit="1" customWidth="1"/>
    <col min="8" max="8" width="18.42578125" style="5" customWidth="1"/>
    <col min="9" max="9" width="14.42578125" style="8" bestFit="1" customWidth="1"/>
    <col min="10" max="10" width="15.42578125" style="9" bestFit="1" customWidth="1"/>
    <col min="11" max="11" width="15" style="8" customWidth="1"/>
    <col min="12" max="12" width="8.28515625" style="8" customWidth="1"/>
    <col min="13" max="13" width="10.85546875" style="5" bestFit="1" customWidth="1"/>
    <col min="14" max="14" width="12.140625" style="5" bestFit="1" customWidth="1"/>
    <col min="15" max="15" width="9.42578125" style="5" bestFit="1" customWidth="1"/>
    <col min="16" max="16" width="15.7109375" style="5" customWidth="1"/>
    <col min="17" max="17" width="12.7109375" style="5" bestFit="1" customWidth="1"/>
    <col min="18" max="19" width="9.140625" style="5"/>
    <col min="20" max="20" width="11" style="5" customWidth="1"/>
    <col min="21" max="21" width="9.140625" style="5"/>
    <col min="22" max="22" width="10.42578125" style="5" customWidth="1"/>
    <col min="23" max="16384" width="9.140625" style="5"/>
  </cols>
  <sheetData>
    <row r="1" spans="1:16" s="1" customFormat="1" ht="31.5" customHeight="1">
      <c r="A1" s="535" t="s">
        <v>63</v>
      </c>
      <c r="B1" s="536"/>
      <c r="C1" s="536"/>
      <c r="D1" s="536"/>
      <c r="E1" s="536"/>
      <c r="F1" s="536"/>
      <c r="G1" s="536"/>
      <c r="H1" s="536"/>
      <c r="I1" s="536"/>
      <c r="J1" s="536"/>
      <c r="K1" s="536"/>
      <c r="L1" s="536"/>
      <c r="M1" s="536"/>
      <c r="N1" s="537"/>
      <c r="O1" s="13"/>
      <c r="P1" s="14"/>
    </row>
    <row r="2" spans="1:16" s="1" customFormat="1" ht="24" customHeight="1" thickBot="1">
      <c r="A2" s="583" t="s">
        <v>122</v>
      </c>
      <c r="B2" s="584"/>
      <c r="C2" s="584"/>
      <c r="D2" s="584"/>
      <c r="E2" s="584"/>
      <c r="F2" s="584"/>
      <c r="G2" s="584"/>
      <c r="H2" s="584"/>
      <c r="I2" s="584"/>
      <c r="J2" s="584"/>
      <c r="K2" s="584"/>
      <c r="L2" s="584"/>
      <c r="M2" s="584"/>
      <c r="N2" s="585"/>
      <c r="O2" s="15"/>
      <c r="P2" s="14"/>
    </row>
    <row r="3" spans="1:16" s="2" customFormat="1" ht="39" customHeight="1">
      <c r="A3" s="595" t="s">
        <v>11</v>
      </c>
      <c r="B3" s="596"/>
      <c r="C3" s="538" t="s">
        <v>17</v>
      </c>
      <c r="D3" s="599" t="s">
        <v>15</v>
      </c>
      <c r="E3" s="607" t="s">
        <v>123</v>
      </c>
      <c r="F3" s="607"/>
      <c r="G3" s="609" t="s">
        <v>61</v>
      </c>
      <c r="H3" s="611" t="s">
        <v>124</v>
      </c>
      <c r="I3" s="612"/>
      <c r="J3" s="615" t="s">
        <v>62</v>
      </c>
      <c r="K3" s="601" t="s">
        <v>88</v>
      </c>
      <c r="L3" s="602"/>
      <c r="M3" s="605" t="s">
        <v>125</v>
      </c>
      <c r="N3" s="606"/>
      <c r="O3" s="16"/>
      <c r="P3" s="17"/>
    </row>
    <row r="4" spans="1:16" s="2" customFormat="1" ht="36" customHeight="1" thickBot="1">
      <c r="A4" s="597"/>
      <c r="B4" s="598"/>
      <c r="C4" s="539"/>
      <c r="D4" s="600"/>
      <c r="E4" s="608"/>
      <c r="F4" s="608"/>
      <c r="G4" s="610"/>
      <c r="H4" s="613"/>
      <c r="I4" s="614"/>
      <c r="J4" s="616"/>
      <c r="K4" s="603"/>
      <c r="L4" s="604"/>
      <c r="M4" s="10" t="s">
        <v>76</v>
      </c>
      <c r="N4" s="31" t="s">
        <v>77</v>
      </c>
      <c r="O4" s="16"/>
      <c r="P4" s="17"/>
    </row>
    <row r="5" spans="1:16" s="2" customFormat="1" ht="34.5">
      <c r="A5" s="200">
        <v>1</v>
      </c>
      <c r="B5" s="201" t="s">
        <v>55</v>
      </c>
      <c r="C5" s="202" t="s">
        <v>19</v>
      </c>
      <c r="D5" s="203" t="s">
        <v>10</v>
      </c>
      <c r="E5" s="204">
        <v>0.78661499999999995</v>
      </c>
      <c r="F5" s="205" t="s">
        <v>13</v>
      </c>
      <c r="G5" s="206">
        <v>0.93</v>
      </c>
      <c r="H5" s="207" t="s">
        <v>83</v>
      </c>
      <c r="I5" s="208">
        <f>(E5*1000)/(8250*0.93)</f>
        <v>0.10252394916911046</v>
      </c>
      <c r="J5" s="209">
        <f t="shared" ref="J5:J40" si="0">+(I5/$I$5)*100</f>
        <v>100</v>
      </c>
      <c r="K5" s="204">
        <v>0.78661499999999995</v>
      </c>
      <c r="L5" s="210" t="s">
        <v>20</v>
      </c>
      <c r="M5" s="211">
        <f>+(E5/K5)-1</f>
        <v>0</v>
      </c>
      <c r="N5" s="212">
        <v>2</v>
      </c>
      <c r="O5" s="16"/>
      <c r="P5" s="17"/>
    </row>
    <row r="6" spans="1:16" s="2" customFormat="1" ht="37.5" customHeight="1">
      <c r="A6" s="213">
        <v>2</v>
      </c>
      <c r="B6" s="214" t="s">
        <v>51</v>
      </c>
      <c r="C6" s="215" t="s">
        <v>19</v>
      </c>
      <c r="D6" s="216" t="s">
        <v>10</v>
      </c>
      <c r="E6" s="217">
        <v>0.81899999999999995</v>
      </c>
      <c r="F6" s="218" t="s">
        <v>13</v>
      </c>
      <c r="G6" s="219">
        <v>0.93</v>
      </c>
      <c r="H6" s="220" t="s">
        <v>97</v>
      </c>
      <c r="I6" s="221">
        <f t="shared" ref="I6:I19" si="1">(E6*1000)/(8250*0.93)</f>
        <v>0.10674486803519062</v>
      </c>
      <c r="J6" s="222">
        <f t="shared" si="0"/>
        <v>104.11700768482677</v>
      </c>
      <c r="K6" s="217">
        <v>0.72362400000000004</v>
      </c>
      <c r="L6" s="223" t="s">
        <v>20</v>
      </c>
      <c r="M6" s="224">
        <f t="shared" ref="M6:M19" si="2">+(E6/K6)-1</f>
        <v>0.13180325694006823</v>
      </c>
      <c r="N6" s="225">
        <v>22</v>
      </c>
      <c r="O6" s="16"/>
      <c r="P6" s="17"/>
    </row>
    <row r="7" spans="1:16" s="2" customFormat="1" ht="34.5">
      <c r="A7" s="226">
        <v>3</v>
      </c>
      <c r="B7" s="227" t="s">
        <v>54</v>
      </c>
      <c r="C7" s="228" t="s">
        <v>19</v>
      </c>
      <c r="D7" s="229" t="s">
        <v>10</v>
      </c>
      <c r="E7" s="230">
        <v>0.82299999999999995</v>
      </c>
      <c r="F7" s="231" t="s">
        <v>13</v>
      </c>
      <c r="G7" s="232">
        <v>0.93</v>
      </c>
      <c r="H7" s="233" t="s">
        <v>98</v>
      </c>
      <c r="I7" s="234">
        <f t="shared" si="1"/>
        <v>0.10726621049201694</v>
      </c>
      <c r="J7" s="235">
        <f t="shared" si="0"/>
        <v>104.62551565886741</v>
      </c>
      <c r="K7" s="230">
        <v>0.72714500000000004</v>
      </c>
      <c r="L7" s="236" t="s">
        <v>20</v>
      </c>
      <c r="M7" s="237">
        <f t="shared" si="2"/>
        <v>0.13182377655075661</v>
      </c>
      <c r="N7" s="238">
        <v>22</v>
      </c>
      <c r="O7" s="16"/>
      <c r="P7" s="17"/>
    </row>
    <row r="8" spans="1:16" s="2" customFormat="1" ht="34.5">
      <c r="A8" s="239">
        <v>4</v>
      </c>
      <c r="B8" s="240" t="s">
        <v>66</v>
      </c>
      <c r="C8" s="241" t="s">
        <v>24</v>
      </c>
      <c r="D8" s="242" t="s">
        <v>10</v>
      </c>
      <c r="E8" s="243">
        <v>0.82576700000000003</v>
      </c>
      <c r="F8" s="244" t="s">
        <v>13</v>
      </c>
      <c r="G8" s="245">
        <v>0.93</v>
      </c>
      <c r="H8" s="246" t="s">
        <v>107</v>
      </c>
      <c r="I8" s="247">
        <f>(E8*1000)/(8250*0.93)</f>
        <v>0.10762684913652656</v>
      </c>
      <c r="J8" s="248">
        <f t="shared" si="0"/>
        <v>104.97727604991005</v>
      </c>
      <c r="K8" s="249">
        <v>0.75814999999999999</v>
      </c>
      <c r="L8" s="250" t="s">
        <v>20</v>
      </c>
      <c r="M8" s="251">
        <f>+(E8/K8)-1</f>
        <v>8.9186836378025491E-2</v>
      </c>
      <c r="N8" s="252">
        <v>13</v>
      </c>
      <c r="O8" s="16"/>
      <c r="P8" s="17"/>
    </row>
    <row r="9" spans="1:16" s="2" customFormat="1" ht="34.5">
      <c r="A9" s="132">
        <v>5</v>
      </c>
      <c r="B9" s="253" t="s">
        <v>58</v>
      </c>
      <c r="C9" s="133" t="s">
        <v>22</v>
      </c>
      <c r="D9" s="134" t="s">
        <v>10</v>
      </c>
      <c r="E9" s="142">
        <v>0.83040999999999998</v>
      </c>
      <c r="F9" s="135" t="s">
        <v>13</v>
      </c>
      <c r="G9" s="136">
        <v>0.93</v>
      </c>
      <c r="H9" s="254" t="s">
        <v>111</v>
      </c>
      <c r="I9" s="137">
        <f t="shared" si="1"/>
        <v>0.10823199739328772</v>
      </c>
      <c r="J9" s="138">
        <f t="shared" si="0"/>
        <v>105.56752668077776</v>
      </c>
      <c r="K9" s="255">
        <v>0.74555899999999997</v>
      </c>
      <c r="L9" s="139" t="s">
        <v>20</v>
      </c>
      <c r="M9" s="140">
        <f t="shared" si="2"/>
        <v>0.11380856511691229</v>
      </c>
      <c r="N9" s="141">
        <v>17</v>
      </c>
      <c r="O9" s="16"/>
      <c r="P9" s="17"/>
    </row>
    <row r="10" spans="1:16" s="2" customFormat="1" ht="34.5">
      <c r="A10" s="256">
        <v>6</v>
      </c>
      <c r="B10" s="257" t="s">
        <v>55</v>
      </c>
      <c r="C10" s="258" t="s">
        <v>42</v>
      </c>
      <c r="D10" s="259" t="s">
        <v>10</v>
      </c>
      <c r="E10" s="260">
        <v>0.83392699999999997</v>
      </c>
      <c r="F10" s="261" t="s">
        <v>13</v>
      </c>
      <c r="G10" s="262">
        <v>0.93</v>
      </c>
      <c r="H10" s="263" t="s">
        <v>109</v>
      </c>
      <c r="I10" s="264">
        <f>(E10*1000)/(8250*0.93)</f>
        <v>0.10869038774845227</v>
      </c>
      <c r="J10" s="265">
        <f t="shared" si="0"/>
        <v>106.01463231695303</v>
      </c>
      <c r="K10" s="266">
        <v>0.82631100000000002</v>
      </c>
      <c r="L10" s="267" t="s">
        <v>20</v>
      </c>
      <c r="M10" s="268">
        <f>+(E10/K10)-1</f>
        <v>9.216868709238879E-3</v>
      </c>
      <c r="N10" s="269">
        <v>3</v>
      </c>
      <c r="O10" s="18" t="s">
        <v>74</v>
      </c>
      <c r="P10" s="19"/>
    </row>
    <row r="11" spans="1:16" s="2" customFormat="1" ht="34.5">
      <c r="A11" s="270">
        <v>7</v>
      </c>
      <c r="B11" s="271" t="s">
        <v>104</v>
      </c>
      <c r="C11" s="272" t="s">
        <v>24</v>
      </c>
      <c r="D11" s="273" t="s">
        <v>10</v>
      </c>
      <c r="E11" s="274">
        <v>0.83587599999999995</v>
      </c>
      <c r="F11" s="275" t="s">
        <v>13</v>
      </c>
      <c r="G11" s="276">
        <v>0.93</v>
      </c>
      <c r="H11" s="277" t="s">
        <v>106</v>
      </c>
      <c r="I11" s="278">
        <f>(E11*1000)/(8250*0.93)</f>
        <v>0.10894441186054089</v>
      </c>
      <c r="J11" s="279">
        <f t="shared" si="0"/>
        <v>106.26240282730433</v>
      </c>
      <c r="K11" s="280">
        <v>0.77456499999999995</v>
      </c>
      <c r="L11" s="281" t="s">
        <v>20</v>
      </c>
      <c r="M11" s="282">
        <f>+(E11/K11)-1</f>
        <v>7.9155396900195685E-2</v>
      </c>
      <c r="N11" s="283">
        <v>12</v>
      </c>
      <c r="O11" s="16"/>
      <c r="P11" s="17"/>
    </row>
    <row r="12" spans="1:16" s="2" customFormat="1" ht="34.5">
      <c r="A12" s="284">
        <v>8</v>
      </c>
      <c r="B12" s="285" t="s">
        <v>56</v>
      </c>
      <c r="C12" s="286" t="s">
        <v>22</v>
      </c>
      <c r="D12" s="287" t="s">
        <v>10</v>
      </c>
      <c r="E12" s="288">
        <v>0.84432399999999996</v>
      </c>
      <c r="F12" s="289" t="s">
        <v>13</v>
      </c>
      <c r="G12" s="290">
        <v>0.93</v>
      </c>
      <c r="H12" s="291" t="s">
        <v>112</v>
      </c>
      <c r="I12" s="292">
        <f>(E12*1000)/(8250*0.93)</f>
        <v>0.11004548712935809</v>
      </c>
      <c r="J12" s="293">
        <f t="shared" si="0"/>
        <v>107.33637166847822</v>
      </c>
      <c r="K12" s="294">
        <v>0.75645799999999996</v>
      </c>
      <c r="L12" s="295" t="s">
        <v>20</v>
      </c>
      <c r="M12" s="296">
        <f>+(E12/K12)-1</f>
        <v>0.11615449899399577</v>
      </c>
      <c r="N12" s="297">
        <v>18</v>
      </c>
      <c r="O12" s="16"/>
      <c r="P12" s="17"/>
    </row>
    <row r="13" spans="1:16" s="2" customFormat="1" ht="34.5">
      <c r="A13" s="298">
        <v>9</v>
      </c>
      <c r="B13" s="299" t="s">
        <v>57</v>
      </c>
      <c r="C13" s="300" t="s">
        <v>22</v>
      </c>
      <c r="D13" s="301" t="s">
        <v>10</v>
      </c>
      <c r="E13" s="302">
        <v>0.84863</v>
      </c>
      <c r="F13" s="303" t="s">
        <v>13</v>
      </c>
      <c r="G13" s="304">
        <v>0.93</v>
      </c>
      <c r="H13" s="305" t="s">
        <v>114</v>
      </c>
      <c r="I13" s="306">
        <f>(E13*1000)/(8250*0.93)</f>
        <v>0.11060671228413164</v>
      </c>
      <c r="J13" s="307">
        <f t="shared" si="0"/>
        <v>107.883780502533</v>
      </c>
      <c r="K13" s="308">
        <v>0.77326899999999998</v>
      </c>
      <c r="L13" s="309" t="s">
        <v>20</v>
      </c>
      <c r="M13" s="310">
        <f>+(E13/K13)-1</f>
        <v>9.7457676436013774E-2</v>
      </c>
      <c r="N13" s="311">
        <v>15</v>
      </c>
      <c r="O13" s="16"/>
      <c r="P13" s="17"/>
    </row>
    <row r="14" spans="1:16" s="2" customFormat="1" ht="34.5">
      <c r="A14" s="312">
        <v>10</v>
      </c>
      <c r="B14" s="313" t="s">
        <v>67</v>
      </c>
      <c r="C14" s="314" t="s">
        <v>21</v>
      </c>
      <c r="D14" s="315" t="s">
        <v>10</v>
      </c>
      <c r="E14" s="316">
        <v>0.85296700000000003</v>
      </c>
      <c r="F14" s="317" t="s">
        <v>13</v>
      </c>
      <c r="G14" s="318">
        <v>0.93</v>
      </c>
      <c r="H14" s="319" t="s">
        <v>117</v>
      </c>
      <c r="I14" s="320">
        <f>(E14*1000)/(8250*0.93)</f>
        <v>0.11117197784294558</v>
      </c>
      <c r="J14" s="321">
        <f t="shared" si="0"/>
        <v>108.43513027338658</v>
      </c>
      <c r="K14" s="322">
        <v>0.75370899999999996</v>
      </c>
      <c r="L14" s="323" t="s">
        <v>20</v>
      </c>
      <c r="M14" s="324">
        <f>+(E14/K14)-1</f>
        <v>0.13169273552524929</v>
      </c>
      <c r="N14" s="325">
        <v>22</v>
      </c>
      <c r="O14" s="16"/>
      <c r="P14" s="17"/>
    </row>
    <row r="15" spans="1:16" s="2" customFormat="1" ht="34.5">
      <c r="A15" s="326">
        <v>11</v>
      </c>
      <c r="B15" s="327" t="s">
        <v>103</v>
      </c>
      <c r="C15" s="328" t="s">
        <v>24</v>
      </c>
      <c r="D15" s="329" t="s">
        <v>10</v>
      </c>
      <c r="E15" s="330">
        <v>0.85421000000000002</v>
      </c>
      <c r="F15" s="331" t="s">
        <v>13</v>
      </c>
      <c r="G15" s="332">
        <v>0.93</v>
      </c>
      <c r="H15" s="333" t="s">
        <v>105</v>
      </c>
      <c r="I15" s="334">
        <f t="shared" ref="I15" si="3">(E15*1000)/(8250*0.93)</f>
        <v>0.11133398501140437</v>
      </c>
      <c r="J15" s="335">
        <f t="shared" si="0"/>
        <v>108.59314912631974</v>
      </c>
      <c r="K15" s="336">
        <v>0.77456499999999995</v>
      </c>
      <c r="L15" s="337" t="s">
        <v>20</v>
      </c>
      <c r="M15" s="338">
        <f t="shared" ref="M15" si="4">+(E15/K15)-1</f>
        <v>0.10282545686933964</v>
      </c>
      <c r="N15" s="339">
        <v>16</v>
      </c>
      <c r="O15" s="16"/>
      <c r="P15" s="17"/>
    </row>
    <row r="16" spans="1:16" s="2" customFormat="1" ht="36">
      <c r="A16" s="157">
        <v>12</v>
      </c>
      <c r="B16" s="158" t="s">
        <v>40</v>
      </c>
      <c r="C16" s="159" t="s">
        <v>70</v>
      </c>
      <c r="D16" s="160" t="s">
        <v>50</v>
      </c>
      <c r="E16" s="170">
        <v>0.34225</v>
      </c>
      <c r="F16" s="161" t="s">
        <v>12</v>
      </c>
      <c r="G16" s="162">
        <v>0.65</v>
      </c>
      <c r="H16" s="163" t="s">
        <v>85</v>
      </c>
      <c r="I16" s="164">
        <f>(E16*1000)/(4724*0.65)</f>
        <v>0.1114603009183873</v>
      </c>
      <c r="J16" s="165">
        <f t="shared" si="0"/>
        <v>108.71635537033066</v>
      </c>
      <c r="K16" s="166">
        <v>0.33324999999999999</v>
      </c>
      <c r="L16" s="167" t="s">
        <v>12</v>
      </c>
      <c r="M16" s="168">
        <f>+(E16/K16)-1</f>
        <v>2.7006751687921993E-2</v>
      </c>
      <c r="N16" s="169">
        <v>6</v>
      </c>
      <c r="O16" s="16"/>
      <c r="P16" s="17"/>
    </row>
    <row r="17" spans="1:17" s="2" customFormat="1" ht="34.5">
      <c r="A17" s="340">
        <v>13</v>
      </c>
      <c r="B17" s="341" t="s">
        <v>59</v>
      </c>
      <c r="C17" s="342" t="s">
        <v>23</v>
      </c>
      <c r="D17" s="343" t="s">
        <v>10</v>
      </c>
      <c r="E17" s="344">
        <v>0.86371900000000001</v>
      </c>
      <c r="F17" s="345" t="s">
        <v>13</v>
      </c>
      <c r="G17" s="346">
        <v>0.93</v>
      </c>
      <c r="H17" s="347" t="s">
        <v>120</v>
      </c>
      <c r="I17" s="348">
        <f>(E17*1000)/(8250*0.93)</f>
        <v>0.11257334636689476</v>
      </c>
      <c r="J17" s="349">
        <f t="shared" si="0"/>
        <v>109.80199970760791</v>
      </c>
      <c r="K17" s="350">
        <v>0.76185499999999995</v>
      </c>
      <c r="L17" s="351" t="s">
        <v>20</v>
      </c>
      <c r="M17" s="352">
        <f>+(E17/K17)-1</f>
        <v>0.13370523262300571</v>
      </c>
      <c r="N17" s="353">
        <v>23</v>
      </c>
      <c r="O17" s="16"/>
      <c r="P17" s="17"/>
    </row>
    <row r="18" spans="1:17" s="2" customFormat="1" ht="34.5">
      <c r="A18" s="354">
        <v>14</v>
      </c>
      <c r="B18" s="355" t="s">
        <v>53</v>
      </c>
      <c r="C18" s="356" t="s">
        <v>24</v>
      </c>
      <c r="D18" s="357" t="s">
        <v>10</v>
      </c>
      <c r="E18" s="358">
        <v>0.86467099999999997</v>
      </c>
      <c r="F18" s="359" t="s">
        <v>13</v>
      </c>
      <c r="G18" s="360">
        <v>0.93</v>
      </c>
      <c r="H18" s="361" t="s">
        <v>101</v>
      </c>
      <c r="I18" s="362">
        <f>(E18*1000)/(8250*0.93)</f>
        <v>0.11269742587161941</v>
      </c>
      <c r="J18" s="363">
        <f t="shared" si="0"/>
        <v>109.92302460542957</v>
      </c>
      <c r="K18" s="364">
        <v>0.83403499999999997</v>
      </c>
      <c r="L18" s="365" t="s">
        <v>20</v>
      </c>
      <c r="M18" s="366">
        <f>+(E18/K18)-1</f>
        <v>3.6732271427458052E-2</v>
      </c>
      <c r="N18" s="367">
        <v>7</v>
      </c>
      <c r="O18" s="16"/>
      <c r="P18" s="17"/>
    </row>
    <row r="19" spans="1:17" s="2" customFormat="1" ht="34.5">
      <c r="A19" s="368">
        <v>15</v>
      </c>
      <c r="B19" s="369" t="s">
        <v>65</v>
      </c>
      <c r="C19" s="370" t="s">
        <v>42</v>
      </c>
      <c r="D19" s="371" t="s">
        <v>10</v>
      </c>
      <c r="E19" s="372">
        <v>0.87031000000000003</v>
      </c>
      <c r="F19" s="373" t="s">
        <v>13</v>
      </c>
      <c r="G19" s="374">
        <v>0.93</v>
      </c>
      <c r="H19" s="375" t="s">
        <v>108</v>
      </c>
      <c r="I19" s="376">
        <f t="shared" si="1"/>
        <v>0.11343238840013034</v>
      </c>
      <c r="J19" s="377">
        <f t="shared" si="0"/>
        <v>110.63989372183343</v>
      </c>
      <c r="K19" s="378">
        <v>0.76689200000000002</v>
      </c>
      <c r="L19" s="379" t="s">
        <v>20</v>
      </c>
      <c r="M19" s="380">
        <f t="shared" si="2"/>
        <v>0.13485340830260317</v>
      </c>
      <c r="N19" s="381">
        <v>24</v>
      </c>
      <c r="O19" s="16"/>
      <c r="P19" s="17"/>
    </row>
    <row r="20" spans="1:17" s="2" customFormat="1" ht="34.5">
      <c r="A20" s="382">
        <v>16</v>
      </c>
      <c r="B20" s="383" t="s">
        <v>53</v>
      </c>
      <c r="C20" s="384" t="s">
        <v>22</v>
      </c>
      <c r="D20" s="385" t="s">
        <v>10</v>
      </c>
      <c r="E20" s="386">
        <v>0.88094399999999995</v>
      </c>
      <c r="F20" s="387" t="s">
        <v>13</v>
      </c>
      <c r="G20" s="388">
        <v>0.93</v>
      </c>
      <c r="H20" s="389" t="s">
        <v>115</v>
      </c>
      <c r="I20" s="390">
        <f t="shared" ref="I20:I27" si="5">(E20*1000)/(8250*0.93)</f>
        <v>0.11481837732160312</v>
      </c>
      <c r="J20" s="391">
        <f t="shared" si="0"/>
        <v>111.99176217082052</v>
      </c>
      <c r="K20" s="392">
        <v>0.82883700000000005</v>
      </c>
      <c r="L20" s="393" t="s">
        <v>20</v>
      </c>
      <c r="M20" s="394">
        <f t="shared" ref="M20:M25" si="6">+(E20/K20)-1</f>
        <v>6.2867608468251124E-2</v>
      </c>
      <c r="N20" s="395">
        <v>9</v>
      </c>
      <c r="O20" s="16"/>
      <c r="P20" s="17"/>
    </row>
    <row r="21" spans="1:17" s="2" customFormat="1" ht="34.5">
      <c r="A21" s="396">
        <v>17</v>
      </c>
      <c r="B21" s="397" t="s">
        <v>68</v>
      </c>
      <c r="C21" s="398" t="s">
        <v>24</v>
      </c>
      <c r="D21" s="399" t="s">
        <v>10</v>
      </c>
      <c r="E21" s="400">
        <v>0.90105599999999997</v>
      </c>
      <c r="F21" s="401" t="s">
        <v>13</v>
      </c>
      <c r="G21" s="402">
        <v>0.93</v>
      </c>
      <c r="H21" s="403" t="s">
        <v>102</v>
      </c>
      <c r="I21" s="404">
        <f t="shared" si="5"/>
        <v>0.1174396871945259</v>
      </c>
      <c r="J21" s="405">
        <f t="shared" si="0"/>
        <v>114.54854026429702</v>
      </c>
      <c r="K21" s="406">
        <v>0.77456499999999995</v>
      </c>
      <c r="L21" s="407" t="s">
        <v>20</v>
      </c>
      <c r="M21" s="408">
        <f t="shared" si="6"/>
        <v>0.1633058555447251</v>
      </c>
      <c r="N21" s="409">
        <v>28</v>
      </c>
      <c r="O21" s="16"/>
      <c r="P21" s="17"/>
    </row>
    <row r="22" spans="1:17" s="2" customFormat="1" ht="34.5">
      <c r="A22" s="410">
        <v>18</v>
      </c>
      <c r="B22" s="411" t="s">
        <v>52</v>
      </c>
      <c r="C22" s="412" t="s">
        <v>24</v>
      </c>
      <c r="D22" s="413" t="s">
        <v>10</v>
      </c>
      <c r="E22" s="414">
        <v>0.901752</v>
      </c>
      <c r="F22" s="415" t="s">
        <v>13</v>
      </c>
      <c r="G22" s="416">
        <v>0.93</v>
      </c>
      <c r="H22" s="417" t="s">
        <v>100</v>
      </c>
      <c r="I22" s="418">
        <f t="shared" si="5"/>
        <v>0.11753040078201368</v>
      </c>
      <c r="J22" s="419">
        <f t="shared" si="0"/>
        <v>114.63702065178009</v>
      </c>
      <c r="K22" s="420">
        <v>0.92365299999999995</v>
      </c>
      <c r="L22" s="421" t="s">
        <v>20</v>
      </c>
      <c r="M22" s="422">
        <f t="shared" si="6"/>
        <v>-2.3711285515231273E-2</v>
      </c>
      <c r="N22" s="423">
        <v>1</v>
      </c>
      <c r="O22" s="18" t="s">
        <v>72</v>
      </c>
      <c r="P22" s="23"/>
    </row>
    <row r="23" spans="1:17" s="2" customFormat="1" ht="34.5">
      <c r="A23" s="424">
        <v>19</v>
      </c>
      <c r="B23" s="425" t="s">
        <v>68</v>
      </c>
      <c r="C23" s="426" t="s">
        <v>22</v>
      </c>
      <c r="D23" s="427" t="s">
        <v>10</v>
      </c>
      <c r="E23" s="428">
        <v>0.91732899999999995</v>
      </c>
      <c r="F23" s="429" t="s">
        <v>13</v>
      </c>
      <c r="G23" s="430">
        <v>0.93</v>
      </c>
      <c r="H23" s="431" t="s">
        <v>113</v>
      </c>
      <c r="I23" s="432">
        <f t="shared" si="5"/>
        <v>0.11956063864450961</v>
      </c>
      <c r="J23" s="433">
        <f t="shared" si="0"/>
        <v>116.61727782968796</v>
      </c>
      <c r="K23" s="434">
        <v>0.76936700000000002</v>
      </c>
      <c r="L23" s="435" t="s">
        <v>20</v>
      </c>
      <c r="M23" s="436">
        <f t="shared" si="6"/>
        <v>0.19231654074063464</v>
      </c>
      <c r="N23" s="437">
        <v>29</v>
      </c>
      <c r="O23" s="16"/>
      <c r="P23" s="17"/>
    </row>
    <row r="24" spans="1:17" s="2" customFormat="1" ht="34.5">
      <c r="A24" s="438">
        <v>20</v>
      </c>
      <c r="B24" s="439" t="s">
        <v>60</v>
      </c>
      <c r="C24" s="440" t="s">
        <v>78</v>
      </c>
      <c r="D24" s="441" t="s">
        <v>10</v>
      </c>
      <c r="E24" s="442">
        <v>0.93687900000000002</v>
      </c>
      <c r="F24" s="443" t="s">
        <v>13</v>
      </c>
      <c r="G24" s="444">
        <v>0.93</v>
      </c>
      <c r="H24" s="445" t="s">
        <v>110</v>
      </c>
      <c r="I24" s="446">
        <f t="shared" si="5"/>
        <v>0.12210869990224829</v>
      </c>
      <c r="J24" s="447">
        <f t="shared" si="0"/>
        <v>119.10261055281173</v>
      </c>
      <c r="K24" s="448">
        <v>0.91406600000000005</v>
      </c>
      <c r="L24" s="449" t="s">
        <v>20</v>
      </c>
      <c r="M24" s="450">
        <f t="shared" si="6"/>
        <v>2.4957716401222685E-2</v>
      </c>
      <c r="N24" s="451">
        <v>4</v>
      </c>
      <c r="O24" s="18" t="s">
        <v>79</v>
      </c>
      <c r="P24" s="32">
        <v>1.08067</v>
      </c>
      <c r="Q24" s="12">
        <f>+P24/1.18</f>
        <v>0.91582203389830519</v>
      </c>
    </row>
    <row r="25" spans="1:17" s="2" customFormat="1" ht="34.5">
      <c r="A25" s="452">
        <v>21</v>
      </c>
      <c r="B25" s="453" t="s">
        <v>52</v>
      </c>
      <c r="C25" s="454" t="s">
        <v>22</v>
      </c>
      <c r="D25" s="455" t="s">
        <v>10</v>
      </c>
      <c r="E25" s="456">
        <v>0.94209200000000004</v>
      </c>
      <c r="F25" s="457" t="s">
        <v>13</v>
      </c>
      <c r="G25" s="458">
        <v>0.93</v>
      </c>
      <c r="H25" s="459" t="s">
        <v>116</v>
      </c>
      <c r="I25" s="460">
        <f t="shared" si="5"/>
        <v>0.1227881394591072</v>
      </c>
      <c r="J25" s="461">
        <f t="shared" si="0"/>
        <v>119.76532356998023</v>
      </c>
      <c r="K25" s="462">
        <v>0.87422</v>
      </c>
      <c r="L25" s="463" t="s">
        <v>20</v>
      </c>
      <c r="M25" s="464">
        <f t="shared" si="6"/>
        <v>7.7637208025439941E-2</v>
      </c>
      <c r="N25" s="465">
        <v>11</v>
      </c>
      <c r="O25" s="18" t="s">
        <v>71</v>
      </c>
      <c r="P25" s="20"/>
    </row>
    <row r="26" spans="1:17" s="2" customFormat="1" ht="34.5">
      <c r="A26" s="120">
        <v>22</v>
      </c>
      <c r="B26" s="121" t="s">
        <v>60</v>
      </c>
      <c r="C26" s="122" t="s">
        <v>23</v>
      </c>
      <c r="D26" s="123" t="s">
        <v>10</v>
      </c>
      <c r="E26" s="199">
        <v>0.95826199999999995</v>
      </c>
      <c r="F26" s="124" t="s">
        <v>13</v>
      </c>
      <c r="G26" s="125">
        <v>0.93</v>
      </c>
      <c r="H26" s="126" t="s">
        <v>99</v>
      </c>
      <c r="I26" s="127">
        <f t="shared" si="5"/>
        <v>0.12489566634082762</v>
      </c>
      <c r="J26" s="128">
        <f t="shared" si="0"/>
        <v>121.82096705503962</v>
      </c>
      <c r="K26" s="143">
        <v>0.93292399999999998</v>
      </c>
      <c r="L26" s="129" t="s">
        <v>20</v>
      </c>
      <c r="M26" s="130">
        <f t="shared" ref="M26" si="7">+(E26/K26)-1</f>
        <v>2.7159768641389803E-2</v>
      </c>
      <c r="N26" s="131">
        <v>5</v>
      </c>
      <c r="O26" s="18" t="s">
        <v>73</v>
      </c>
      <c r="P26" s="25"/>
    </row>
    <row r="27" spans="1:17" s="2" customFormat="1" ht="34.5">
      <c r="A27" s="466">
        <v>23</v>
      </c>
      <c r="B27" s="467" t="s">
        <v>80</v>
      </c>
      <c r="C27" s="468" t="s">
        <v>23</v>
      </c>
      <c r="D27" s="469" t="s">
        <v>10</v>
      </c>
      <c r="E27" s="470">
        <v>0.99464699999999995</v>
      </c>
      <c r="F27" s="471" t="s">
        <v>13</v>
      </c>
      <c r="G27" s="472">
        <v>0.93</v>
      </c>
      <c r="H27" s="473" t="s">
        <v>121</v>
      </c>
      <c r="I27" s="474">
        <f t="shared" si="5"/>
        <v>0.12963792766373411</v>
      </c>
      <c r="J27" s="475">
        <f t="shared" si="0"/>
        <v>126.44648271390705</v>
      </c>
      <c r="K27" s="476">
        <v>0.87345399999999995</v>
      </c>
      <c r="L27" s="477" t="s">
        <v>20</v>
      </c>
      <c r="M27" s="478">
        <f>+(E27/K27)-1</f>
        <v>0.13875143968657766</v>
      </c>
      <c r="N27" s="479">
        <v>25</v>
      </c>
      <c r="O27" s="21"/>
      <c r="P27" s="22"/>
    </row>
    <row r="28" spans="1:17" s="2" customFormat="1" ht="34.5">
      <c r="A28" s="480">
        <v>24</v>
      </c>
      <c r="B28" s="481" t="s">
        <v>60</v>
      </c>
      <c r="C28" s="482" t="s">
        <v>21</v>
      </c>
      <c r="D28" s="483" t="s">
        <v>10</v>
      </c>
      <c r="E28" s="484">
        <v>1.002804</v>
      </c>
      <c r="F28" s="485" t="s">
        <v>13</v>
      </c>
      <c r="G28" s="486">
        <v>0.93</v>
      </c>
      <c r="H28" s="487" t="s">
        <v>119</v>
      </c>
      <c r="I28" s="488">
        <f t="shared" ref="I28" si="8">(E28*1000)/(8250*0.93)</f>
        <v>0.13070107526881719</v>
      </c>
      <c r="J28" s="489">
        <f t="shared" si="0"/>
        <v>127.48345759996947</v>
      </c>
      <c r="K28" s="490">
        <v>0.97825700000000004</v>
      </c>
      <c r="L28" s="491" t="s">
        <v>20</v>
      </c>
      <c r="M28" s="492">
        <f>+(E28/K28)-1</f>
        <v>2.5092588144015382E-2</v>
      </c>
      <c r="N28" s="493">
        <v>4</v>
      </c>
      <c r="O28" s="18" t="s">
        <v>75</v>
      </c>
      <c r="P28" s="26"/>
    </row>
    <row r="29" spans="1:17" s="2" customFormat="1" ht="34.5">
      <c r="A29" s="494">
        <v>25</v>
      </c>
      <c r="B29" s="495" t="s">
        <v>69</v>
      </c>
      <c r="C29" s="496" t="s">
        <v>21</v>
      </c>
      <c r="D29" s="497" t="s">
        <v>10</v>
      </c>
      <c r="E29" s="498">
        <v>1.0391889999999999</v>
      </c>
      <c r="F29" s="499" t="s">
        <v>13</v>
      </c>
      <c r="G29" s="500">
        <v>0.93</v>
      </c>
      <c r="H29" s="501" t="s">
        <v>118</v>
      </c>
      <c r="I29" s="502">
        <f>(E29*1000)/(8250*0.93)</f>
        <v>0.13544333659172367</v>
      </c>
      <c r="J29" s="503">
        <f t="shared" si="0"/>
        <v>132.10897325883687</v>
      </c>
      <c r="K29" s="504">
        <v>0.91878700000000002</v>
      </c>
      <c r="L29" s="505" t="s">
        <v>20</v>
      </c>
      <c r="M29" s="506">
        <f>+(E29/K29)-1</f>
        <v>0.13104451847925569</v>
      </c>
      <c r="N29" s="507">
        <v>21</v>
      </c>
      <c r="O29" s="21"/>
      <c r="P29" s="24"/>
    </row>
    <row r="30" spans="1:17" s="2" customFormat="1" ht="36">
      <c r="A30" s="171">
        <v>26</v>
      </c>
      <c r="B30" s="172" t="s">
        <v>39</v>
      </c>
      <c r="C30" s="173" t="s">
        <v>38</v>
      </c>
      <c r="D30" s="174" t="s">
        <v>49</v>
      </c>
      <c r="E30" s="175">
        <v>0.55500000000000005</v>
      </c>
      <c r="F30" s="176" t="s">
        <v>12</v>
      </c>
      <c r="G30" s="177">
        <v>0.65</v>
      </c>
      <c r="H30" s="178" t="s">
        <v>84</v>
      </c>
      <c r="I30" s="179">
        <f>(E30*1000)/(4932*0.65)</f>
        <v>0.17312371326969866</v>
      </c>
      <c r="J30" s="180">
        <f t="shared" si="0"/>
        <v>168.86172906209046</v>
      </c>
      <c r="K30" s="181">
        <v>0.52300000000000002</v>
      </c>
      <c r="L30" s="182" t="s">
        <v>12</v>
      </c>
      <c r="M30" s="183">
        <f t="shared" ref="M30:M35" si="9">+(E30/K30)-1</f>
        <v>6.1185468451242953E-2</v>
      </c>
      <c r="N30" s="184">
        <v>8</v>
      </c>
      <c r="O30" s="21"/>
      <c r="P30" s="22"/>
    </row>
    <row r="31" spans="1:17" s="2" customFormat="1" ht="34.5">
      <c r="A31" s="185">
        <v>27</v>
      </c>
      <c r="B31" s="186" t="s">
        <v>47</v>
      </c>
      <c r="C31" s="187" t="s">
        <v>25</v>
      </c>
      <c r="D31" s="188" t="s">
        <v>3</v>
      </c>
      <c r="E31" s="189">
        <f>+(P31/1000)/1.18</f>
        <v>0.88135593220338992</v>
      </c>
      <c r="F31" s="190" t="s">
        <v>12</v>
      </c>
      <c r="G31" s="191">
        <v>0.65</v>
      </c>
      <c r="H31" s="192" t="s">
        <v>86</v>
      </c>
      <c r="I31" s="193">
        <f>(E31*1000)/(7000*0.65)</f>
        <v>0.19370460048426152</v>
      </c>
      <c r="J31" s="194">
        <f t="shared" si="0"/>
        <v>188.93595306668402</v>
      </c>
      <c r="K31" s="195">
        <v>0.88135600000000003</v>
      </c>
      <c r="L31" s="196" t="s">
        <v>12</v>
      </c>
      <c r="M31" s="197">
        <f t="shared" si="9"/>
        <v>-7.692307091300421E-8</v>
      </c>
      <c r="N31" s="198">
        <v>2</v>
      </c>
      <c r="O31" s="16"/>
      <c r="P31" s="27">
        <v>1040</v>
      </c>
    </row>
    <row r="32" spans="1:17" s="2" customFormat="1" ht="37.5">
      <c r="A32" s="95">
        <v>28</v>
      </c>
      <c r="B32" s="96" t="s">
        <v>26</v>
      </c>
      <c r="C32" s="97" t="s">
        <v>27</v>
      </c>
      <c r="D32" s="98" t="s">
        <v>28</v>
      </c>
      <c r="E32" s="155">
        <v>1.6821999999999999</v>
      </c>
      <c r="F32" s="99" t="s">
        <v>48</v>
      </c>
      <c r="G32" s="100">
        <v>0.93</v>
      </c>
      <c r="H32" s="101" t="s">
        <v>95</v>
      </c>
      <c r="I32" s="102">
        <f>(E32*1000)/(8250*0.93)</f>
        <v>0.21925057021831212</v>
      </c>
      <c r="J32" s="103">
        <f t="shared" si="0"/>
        <v>213.85302848280284</v>
      </c>
      <c r="K32" s="144">
        <v>1.466707</v>
      </c>
      <c r="L32" s="104" t="s">
        <v>20</v>
      </c>
      <c r="M32" s="105">
        <f t="shared" si="9"/>
        <v>0.14692300507190592</v>
      </c>
      <c r="N32" s="106">
        <v>27</v>
      </c>
      <c r="O32" s="16"/>
      <c r="P32" s="11"/>
    </row>
    <row r="33" spans="1:22" s="3" customFormat="1" ht="37.5">
      <c r="A33" s="83">
        <v>29</v>
      </c>
      <c r="B33" s="84" t="s">
        <v>46</v>
      </c>
      <c r="C33" s="85" t="s">
        <v>27</v>
      </c>
      <c r="D33" s="86" t="s">
        <v>28</v>
      </c>
      <c r="E33" s="156">
        <v>1.7588204999999999</v>
      </c>
      <c r="F33" s="87" t="s">
        <v>48</v>
      </c>
      <c r="G33" s="88">
        <v>0.93</v>
      </c>
      <c r="H33" s="89" t="s">
        <v>96</v>
      </c>
      <c r="I33" s="90">
        <f>(E33*1000)/(8250*0.93)</f>
        <v>0.22923695014662754</v>
      </c>
      <c r="J33" s="91">
        <f t="shared" si="0"/>
        <v>223.59356228904858</v>
      </c>
      <c r="K33" s="145">
        <v>1.5404249999999999</v>
      </c>
      <c r="L33" s="92" t="s">
        <v>20</v>
      </c>
      <c r="M33" s="93">
        <f t="shared" si="9"/>
        <v>0.14177613320999072</v>
      </c>
      <c r="N33" s="94">
        <v>26</v>
      </c>
      <c r="O33" s="16"/>
      <c r="P33" s="11"/>
      <c r="Q33" s="2"/>
      <c r="R33" s="2"/>
      <c r="S33" s="2"/>
      <c r="T33" s="2"/>
      <c r="U33" s="2"/>
      <c r="V33" s="2"/>
    </row>
    <row r="34" spans="1:22" s="2" customFormat="1" ht="36">
      <c r="A34" s="508">
        <v>30</v>
      </c>
      <c r="B34" s="509" t="s">
        <v>29</v>
      </c>
      <c r="C34" s="510" t="s">
        <v>43</v>
      </c>
      <c r="D34" s="511" t="s">
        <v>4</v>
      </c>
      <c r="E34" s="512">
        <v>2.0423728809999999</v>
      </c>
      <c r="F34" s="513" t="s">
        <v>12</v>
      </c>
      <c r="G34" s="514">
        <v>0.8</v>
      </c>
      <c r="H34" s="515" t="s">
        <v>93</v>
      </c>
      <c r="I34" s="516">
        <f>(E34*1000)/(9562*0.8)</f>
        <v>0.26699080749320225</v>
      </c>
      <c r="J34" s="34">
        <f t="shared" si="0"/>
        <v>260.41798980334653</v>
      </c>
      <c r="K34" s="517">
        <v>1.8983049999999999</v>
      </c>
      <c r="L34" s="518" t="s">
        <v>12</v>
      </c>
      <c r="M34" s="519">
        <f t="shared" si="9"/>
        <v>7.5892904986290421E-2</v>
      </c>
      <c r="N34" s="520">
        <v>10</v>
      </c>
      <c r="O34" s="16"/>
      <c r="P34" s="11"/>
    </row>
    <row r="35" spans="1:22" s="2" customFormat="1" ht="34.5">
      <c r="A35" s="107">
        <v>31</v>
      </c>
      <c r="B35" s="108" t="s">
        <v>30</v>
      </c>
      <c r="C35" s="109" t="s">
        <v>31</v>
      </c>
      <c r="D35" s="110" t="s">
        <v>5</v>
      </c>
      <c r="E35" s="111">
        <v>0.33904800000000002</v>
      </c>
      <c r="F35" s="112" t="s">
        <v>14</v>
      </c>
      <c r="G35" s="113">
        <v>0.99</v>
      </c>
      <c r="H35" s="114" t="s">
        <v>87</v>
      </c>
      <c r="I35" s="115">
        <f>(E35*1000)/(860*0.99)</f>
        <v>0.39822410147991544</v>
      </c>
      <c r="J35" s="116">
        <f t="shared" si="0"/>
        <v>388.42056388508365</v>
      </c>
      <c r="K35" s="146">
        <v>0.30241200000000001</v>
      </c>
      <c r="L35" s="117" t="s">
        <v>14</v>
      </c>
      <c r="M35" s="118">
        <f t="shared" si="9"/>
        <v>0.12114598627038609</v>
      </c>
      <c r="N35" s="119">
        <v>19</v>
      </c>
      <c r="O35" s="16"/>
      <c r="P35" s="11"/>
    </row>
    <row r="36" spans="1:22" s="2" customFormat="1" ht="34.5">
      <c r="A36" s="71">
        <v>32</v>
      </c>
      <c r="B36" s="72" t="s">
        <v>32</v>
      </c>
      <c r="C36" s="73" t="s">
        <v>33</v>
      </c>
      <c r="D36" s="74" t="s">
        <v>6</v>
      </c>
      <c r="E36" s="153">
        <v>5.5969379999999997</v>
      </c>
      <c r="F36" s="75" t="s">
        <v>12</v>
      </c>
      <c r="G36" s="76">
        <v>0.92</v>
      </c>
      <c r="H36" s="77" t="s">
        <v>91</v>
      </c>
      <c r="I36" s="78">
        <f>(E36*1000)/(11000*0.92)</f>
        <v>0.55305711462450591</v>
      </c>
      <c r="J36" s="79">
        <f t="shared" si="0"/>
        <v>539.44187588038892</v>
      </c>
      <c r="K36" s="147">
        <v>4.4434979999999999</v>
      </c>
      <c r="L36" s="80" t="s">
        <v>12</v>
      </c>
      <c r="M36" s="81">
        <f t="shared" ref="M36:M40" si="10">+(E36/K36)-1</f>
        <v>0.25957927740712372</v>
      </c>
      <c r="N36" s="82">
        <v>31</v>
      </c>
      <c r="O36" s="16"/>
      <c r="P36" s="11"/>
    </row>
    <row r="37" spans="1:22" s="2" customFormat="1" ht="36">
      <c r="A37" s="521">
        <v>33</v>
      </c>
      <c r="B37" s="522" t="s">
        <v>44</v>
      </c>
      <c r="C37" s="523" t="s">
        <v>43</v>
      </c>
      <c r="D37" s="524" t="s">
        <v>8</v>
      </c>
      <c r="E37" s="525">
        <v>5.144920269</v>
      </c>
      <c r="F37" s="526" t="s">
        <v>12</v>
      </c>
      <c r="G37" s="527">
        <v>0.84</v>
      </c>
      <c r="H37" s="528" t="s">
        <v>94</v>
      </c>
      <c r="I37" s="529">
        <f>(E37*1000)/(10256*0.84)</f>
        <v>0.59720213359427243</v>
      </c>
      <c r="J37" s="530">
        <f t="shared" si="0"/>
        <v>582.50012649161977</v>
      </c>
      <c r="K37" s="531">
        <v>4.7136699999999996</v>
      </c>
      <c r="L37" s="532" t="s">
        <v>12</v>
      </c>
      <c r="M37" s="533">
        <f>+(E37/K37)-1</f>
        <v>9.1489278842176169E-2</v>
      </c>
      <c r="N37" s="534">
        <v>14</v>
      </c>
      <c r="O37" s="16"/>
      <c r="P37" s="33">
        <v>4.5624260000000003</v>
      </c>
    </row>
    <row r="38" spans="1:22" s="2" customFormat="1" ht="34.5">
      <c r="A38" s="59">
        <v>34</v>
      </c>
      <c r="B38" s="60" t="s">
        <v>41</v>
      </c>
      <c r="C38" s="61" t="s">
        <v>34</v>
      </c>
      <c r="D38" s="62" t="s">
        <v>6</v>
      </c>
      <c r="E38" s="152">
        <v>6.1566320000000001</v>
      </c>
      <c r="F38" s="63" t="s">
        <v>12</v>
      </c>
      <c r="G38" s="64">
        <v>0.92</v>
      </c>
      <c r="H38" s="65" t="s">
        <v>90</v>
      </c>
      <c r="I38" s="66">
        <f>(E38*1000)/(11000*0.92)</f>
        <v>0.60836284584980238</v>
      </c>
      <c r="J38" s="67">
        <f t="shared" si="0"/>
        <v>593.38608274474916</v>
      </c>
      <c r="K38" s="148">
        <v>4.887848</v>
      </c>
      <c r="L38" s="68" t="s">
        <v>12</v>
      </c>
      <c r="M38" s="69">
        <f t="shared" si="10"/>
        <v>0.25957926678571019</v>
      </c>
      <c r="N38" s="70">
        <v>31</v>
      </c>
      <c r="O38" s="16"/>
      <c r="P38" s="11"/>
    </row>
    <row r="39" spans="1:22" s="2" customFormat="1" ht="33" customHeight="1">
      <c r="A39" s="47">
        <v>35</v>
      </c>
      <c r="B39" s="48" t="s">
        <v>45</v>
      </c>
      <c r="C39" s="49" t="s">
        <v>35</v>
      </c>
      <c r="D39" s="50" t="s">
        <v>7</v>
      </c>
      <c r="E39" s="151">
        <v>6.3847690000000004</v>
      </c>
      <c r="F39" s="51" t="s">
        <v>12</v>
      </c>
      <c r="G39" s="52">
        <v>0.92</v>
      </c>
      <c r="H39" s="53" t="s">
        <v>89</v>
      </c>
      <c r="I39" s="54">
        <f>(E39*1000)/(11100*0.92)</f>
        <v>0.62522218958088527</v>
      </c>
      <c r="J39" s="55">
        <f t="shared" si="0"/>
        <v>609.83038075288948</v>
      </c>
      <c r="K39" s="149">
        <v>5.2720349999999998</v>
      </c>
      <c r="L39" s="56" t="s">
        <v>12</v>
      </c>
      <c r="M39" s="57">
        <f>+(E39/K39)-1</f>
        <v>0.21106346979866419</v>
      </c>
      <c r="N39" s="58">
        <v>30</v>
      </c>
      <c r="O39" s="16"/>
      <c r="P39" s="11"/>
    </row>
    <row r="40" spans="1:22" s="2" customFormat="1" ht="35.25" thickBot="1">
      <c r="A40" s="35">
        <v>36</v>
      </c>
      <c r="B40" s="36" t="s">
        <v>36</v>
      </c>
      <c r="C40" s="37" t="s">
        <v>33</v>
      </c>
      <c r="D40" s="38" t="s">
        <v>6</v>
      </c>
      <c r="E40" s="154">
        <v>6.7137479999999998</v>
      </c>
      <c r="F40" s="39" t="s">
        <v>12</v>
      </c>
      <c r="G40" s="40">
        <v>0.9</v>
      </c>
      <c r="H40" s="41" t="s">
        <v>92</v>
      </c>
      <c r="I40" s="42">
        <f>(E40*1000)/(11000*0.9)</f>
        <v>0.67815636363636356</v>
      </c>
      <c r="J40" s="43">
        <f t="shared" si="0"/>
        <v>661.46141377929473</v>
      </c>
      <c r="K40" s="150">
        <v>5.969868</v>
      </c>
      <c r="L40" s="44" t="s">
        <v>12</v>
      </c>
      <c r="M40" s="45">
        <f t="shared" si="10"/>
        <v>0.12460577017783314</v>
      </c>
      <c r="N40" s="46">
        <v>20</v>
      </c>
      <c r="O40" s="16"/>
      <c r="P40" s="11"/>
    </row>
    <row r="41" spans="1:22" s="2" customFormat="1" ht="22.5" customHeight="1">
      <c r="A41" s="589" t="s">
        <v>1</v>
      </c>
      <c r="B41" s="590"/>
      <c r="C41" s="591"/>
      <c r="D41" s="573" t="s">
        <v>2</v>
      </c>
      <c r="E41" s="574"/>
      <c r="F41" s="574"/>
      <c r="G41" s="574"/>
      <c r="H41" s="574"/>
      <c r="I41" s="574"/>
      <c r="J41" s="574"/>
      <c r="K41" s="574"/>
      <c r="L41" s="575"/>
      <c r="M41" s="576" t="s">
        <v>82</v>
      </c>
      <c r="N41" s="577"/>
      <c r="O41" s="16"/>
      <c r="P41" s="17"/>
    </row>
    <row r="42" spans="1:22" s="2" customFormat="1" ht="17.25" customHeight="1">
      <c r="A42" s="592"/>
      <c r="B42" s="593"/>
      <c r="C42" s="594"/>
      <c r="D42" s="580" t="s">
        <v>126</v>
      </c>
      <c r="E42" s="581"/>
      <c r="F42" s="581"/>
      <c r="G42" s="581"/>
      <c r="H42" s="582"/>
      <c r="I42" s="580" t="s">
        <v>127</v>
      </c>
      <c r="J42" s="581"/>
      <c r="K42" s="581"/>
      <c r="L42" s="582"/>
      <c r="M42" s="578"/>
      <c r="N42" s="579"/>
      <c r="O42" s="16"/>
      <c r="P42" s="17"/>
    </row>
    <row r="43" spans="1:22" s="2" customFormat="1" ht="22.5" customHeight="1">
      <c r="A43" s="559" t="s">
        <v>64</v>
      </c>
      <c r="B43" s="560"/>
      <c r="C43" s="561"/>
      <c r="D43" s="562">
        <v>3.7919</v>
      </c>
      <c r="E43" s="563"/>
      <c r="F43" s="563"/>
      <c r="G43" s="557" t="s">
        <v>16</v>
      </c>
      <c r="H43" s="558"/>
      <c r="I43" s="546">
        <v>3.8450000000000002</v>
      </c>
      <c r="J43" s="547"/>
      <c r="K43" s="557" t="s">
        <v>16</v>
      </c>
      <c r="L43" s="558"/>
      <c r="M43" s="564">
        <f>+(D43/I43)-1</f>
        <v>-1.3810143042912948E-2</v>
      </c>
      <c r="N43" s="565"/>
      <c r="O43" s="16"/>
      <c r="P43" s="17"/>
    </row>
    <row r="44" spans="1:22" s="2" customFormat="1" ht="22.5" customHeight="1" thickBot="1">
      <c r="A44" s="570" t="s">
        <v>18</v>
      </c>
      <c r="B44" s="571"/>
      <c r="C44" s="572"/>
      <c r="D44" s="548">
        <v>4.6978999999999997</v>
      </c>
      <c r="E44" s="549"/>
      <c r="F44" s="549"/>
      <c r="G44" s="550" t="s">
        <v>16</v>
      </c>
      <c r="H44" s="551"/>
      <c r="I44" s="552">
        <v>4.1119000000000003</v>
      </c>
      <c r="J44" s="553"/>
      <c r="K44" s="550" t="s">
        <v>16</v>
      </c>
      <c r="L44" s="551"/>
      <c r="M44" s="566">
        <f>+(D44/I44)-1</f>
        <v>0.14251319341423652</v>
      </c>
      <c r="N44" s="567"/>
      <c r="O44" s="16"/>
      <c r="P44" s="17"/>
    </row>
    <row r="45" spans="1:22" s="2" customFormat="1" ht="18.75" customHeight="1">
      <c r="A45" s="554" t="s">
        <v>0</v>
      </c>
      <c r="B45" s="555"/>
      <c r="C45" s="555"/>
      <c r="D45" s="555"/>
      <c r="E45" s="555"/>
      <c r="F45" s="555"/>
      <c r="G45" s="555"/>
      <c r="H45" s="555"/>
      <c r="I45" s="555"/>
      <c r="J45" s="555"/>
      <c r="K45" s="555"/>
      <c r="L45" s="555"/>
      <c r="M45" s="555"/>
      <c r="N45" s="556"/>
      <c r="O45" s="16"/>
      <c r="P45" s="17"/>
    </row>
    <row r="46" spans="1:22" s="2" customFormat="1" ht="15" customHeight="1">
      <c r="A46" s="543" t="s">
        <v>37</v>
      </c>
      <c r="B46" s="568"/>
      <c r="C46" s="568"/>
      <c r="D46" s="568"/>
      <c r="E46" s="568"/>
      <c r="F46" s="568"/>
      <c r="G46" s="568"/>
      <c r="H46" s="568"/>
      <c r="I46" s="568"/>
      <c r="J46" s="568"/>
      <c r="K46" s="568"/>
      <c r="L46" s="568"/>
      <c r="M46" s="568"/>
      <c r="N46" s="569"/>
      <c r="O46" s="16"/>
      <c r="P46" s="17"/>
    </row>
    <row r="47" spans="1:22" s="4" customFormat="1" ht="30" customHeight="1">
      <c r="A47" s="543" t="s">
        <v>9</v>
      </c>
      <c r="B47" s="544"/>
      <c r="C47" s="544"/>
      <c r="D47" s="544"/>
      <c r="E47" s="544"/>
      <c r="F47" s="544"/>
      <c r="G47" s="544"/>
      <c r="H47" s="544"/>
      <c r="I47" s="544"/>
      <c r="J47" s="544"/>
      <c r="K47" s="544"/>
      <c r="L47" s="544"/>
      <c r="M47" s="544"/>
      <c r="N47" s="545"/>
      <c r="O47" s="28"/>
      <c r="P47" s="29"/>
    </row>
    <row r="48" spans="1:22" s="2" customFormat="1" ht="63" customHeight="1">
      <c r="A48" s="543" t="s">
        <v>128</v>
      </c>
      <c r="B48" s="544"/>
      <c r="C48" s="544"/>
      <c r="D48" s="544"/>
      <c r="E48" s="544"/>
      <c r="F48" s="544"/>
      <c r="G48" s="544"/>
      <c r="H48" s="544"/>
      <c r="I48" s="544"/>
      <c r="J48" s="544"/>
      <c r="K48" s="544"/>
      <c r="L48" s="544"/>
      <c r="M48" s="544"/>
      <c r="N48" s="545"/>
      <c r="O48" s="16"/>
      <c r="P48" s="17"/>
    </row>
    <row r="49" spans="1:16" s="2" customFormat="1" ht="101.25" customHeight="1">
      <c r="A49" s="543" t="s">
        <v>81</v>
      </c>
      <c r="B49" s="544"/>
      <c r="C49" s="544"/>
      <c r="D49" s="544"/>
      <c r="E49" s="544"/>
      <c r="F49" s="544"/>
      <c r="G49" s="544"/>
      <c r="H49" s="544"/>
      <c r="I49" s="544"/>
      <c r="J49" s="544"/>
      <c r="K49" s="544"/>
      <c r="L49" s="544"/>
      <c r="M49" s="544"/>
      <c r="N49" s="545"/>
      <c r="O49" s="16"/>
      <c r="P49" s="17"/>
    </row>
    <row r="50" spans="1:16" s="2" customFormat="1" ht="17.25">
      <c r="A50" s="543" t="s">
        <v>129</v>
      </c>
      <c r="B50" s="544"/>
      <c r="C50" s="544"/>
      <c r="D50" s="544"/>
      <c r="E50" s="544"/>
      <c r="F50" s="544"/>
      <c r="G50" s="544"/>
      <c r="H50" s="544"/>
      <c r="I50" s="544"/>
      <c r="J50" s="544"/>
      <c r="K50" s="544"/>
      <c r="L50" s="544"/>
      <c r="M50" s="544"/>
      <c r="N50" s="545"/>
      <c r="O50" s="16"/>
      <c r="P50" s="17"/>
    </row>
    <row r="51" spans="1:16" s="2" customFormat="1" ht="30.75" customHeight="1">
      <c r="A51" s="543" t="s">
        <v>130</v>
      </c>
      <c r="B51" s="544"/>
      <c r="C51" s="544"/>
      <c r="D51" s="544"/>
      <c r="E51" s="544"/>
      <c r="F51" s="544"/>
      <c r="G51" s="544"/>
      <c r="H51" s="544"/>
      <c r="I51" s="544"/>
      <c r="J51" s="544"/>
      <c r="K51" s="544"/>
      <c r="L51" s="544"/>
      <c r="M51" s="544"/>
      <c r="N51" s="545"/>
      <c r="O51" s="16"/>
      <c r="P51" s="17"/>
    </row>
    <row r="52" spans="1:16" s="2" customFormat="1" ht="33.75" customHeight="1">
      <c r="A52" s="543" t="s">
        <v>131</v>
      </c>
      <c r="B52" s="544"/>
      <c r="C52" s="544"/>
      <c r="D52" s="544"/>
      <c r="E52" s="544"/>
      <c r="F52" s="544"/>
      <c r="G52" s="544"/>
      <c r="H52" s="544"/>
      <c r="I52" s="544"/>
      <c r="J52" s="544"/>
      <c r="K52" s="544"/>
      <c r="L52" s="544"/>
      <c r="M52" s="544"/>
      <c r="N52" s="545"/>
      <c r="O52" s="16"/>
      <c r="P52" s="17"/>
    </row>
    <row r="53" spans="1:16" s="2" customFormat="1" ht="59.25" customHeight="1">
      <c r="A53" s="586" t="s">
        <v>132</v>
      </c>
      <c r="B53" s="587"/>
      <c r="C53" s="587"/>
      <c r="D53" s="587"/>
      <c r="E53" s="587"/>
      <c r="F53" s="587"/>
      <c r="G53" s="587"/>
      <c r="H53" s="587"/>
      <c r="I53" s="587"/>
      <c r="J53" s="587"/>
      <c r="K53" s="587"/>
      <c r="L53" s="587"/>
      <c r="M53" s="587"/>
      <c r="N53" s="588"/>
      <c r="O53" s="30"/>
      <c r="P53" s="17"/>
    </row>
    <row r="54" spans="1:16" s="2" customFormat="1" ht="45" customHeight="1">
      <c r="A54" s="543" t="s">
        <v>133</v>
      </c>
      <c r="B54" s="544"/>
      <c r="C54" s="544"/>
      <c r="D54" s="544"/>
      <c r="E54" s="544"/>
      <c r="F54" s="544"/>
      <c r="G54" s="544"/>
      <c r="H54" s="544"/>
      <c r="I54" s="544"/>
      <c r="J54" s="544"/>
      <c r="K54" s="544"/>
      <c r="L54" s="544"/>
      <c r="M54" s="544"/>
      <c r="N54" s="545"/>
      <c r="O54" s="16"/>
      <c r="P54" s="17"/>
    </row>
    <row r="55" spans="1:16" s="2" customFormat="1" ht="45.75" customHeight="1">
      <c r="A55" s="543" t="s">
        <v>134</v>
      </c>
      <c r="B55" s="544"/>
      <c r="C55" s="544"/>
      <c r="D55" s="544"/>
      <c r="E55" s="544"/>
      <c r="F55" s="544"/>
      <c r="G55" s="544"/>
      <c r="H55" s="544"/>
      <c r="I55" s="544"/>
      <c r="J55" s="544"/>
      <c r="K55" s="544"/>
      <c r="L55" s="544"/>
      <c r="M55" s="544"/>
      <c r="N55" s="545"/>
      <c r="O55" s="16"/>
      <c r="P55" s="17"/>
    </row>
    <row r="56" spans="1:16" s="2" customFormat="1" ht="17.25">
      <c r="A56" s="540" t="s">
        <v>135</v>
      </c>
      <c r="B56" s="541"/>
      <c r="C56" s="541"/>
      <c r="D56" s="541"/>
      <c r="E56" s="541"/>
      <c r="F56" s="541"/>
      <c r="G56" s="541"/>
      <c r="H56" s="541"/>
      <c r="I56" s="541"/>
      <c r="J56" s="541"/>
      <c r="K56" s="541"/>
      <c r="L56" s="541"/>
      <c r="M56" s="541"/>
      <c r="N56" s="542"/>
      <c r="O56" s="16"/>
      <c r="P56" s="17"/>
    </row>
  </sheetData>
  <mergeCells count="40">
    <mergeCell ref="A2:N2"/>
    <mergeCell ref="A54:N54"/>
    <mergeCell ref="A52:N52"/>
    <mergeCell ref="A49:N49"/>
    <mergeCell ref="A51:N51"/>
    <mergeCell ref="A50:N50"/>
    <mergeCell ref="A53:N53"/>
    <mergeCell ref="A41:C42"/>
    <mergeCell ref="A3:B4"/>
    <mergeCell ref="D3:D4"/>
    <mergeCell ref="K3:L4"/>
    <mergeCell ref="M3:N3"/>
    <mergeCell ref="E3:F4"/>
    <mergeCell ref="G3:G4"/>
    <mergeCell ref="H3:I4"/>
    <mergeCell ref="J3:J4"/>
    <mergeCell ref="M44:N44"/>
    <mergeCell ref="K43:L43"/>
    <mergeCell ref="A46:N46"/>
    <mergeCell ref="A44:C44"/>
    <mergeCell ref="D41:L41"/>
    <mergeCell ref="M41:N42"/>
    <mergeCell ref="D42:H42"/>
    <mergeCell ref="I42:L42"/>
    <mergeCell ref="A1:N1"/>
    <mergeCell ref="C3:C4"/>
    <mergeCell ref="A56:N56"/>
    <mergeCell ref="A55:N55"/>
    <mergeCell ref="A47:N47"/>
    <mergeCell ref="I43:J43"/>
    <mergeCell ref="D44:F44"/>
    <mergeCell ref="G44:H44"/>
    <mergeCell ref="I44:J44"/>
    <mergeCell ref="K44:L44"/>
    <mergeCell ref="A48:N48"/>
    <mergeCell ref="A45:N45"/>
    <mergeCell ref="G43:H43"/>
    <mergeCell ref="A43:C43"/>
    <mergeCell ref="D43:F43"/>
    <mergeCell ref="M43:N43"/>
  </mergeCells>
  <phoneticPr fontId="0" type="noConversion"/>
  <printOptions horizontalCentered="1" verticalCentered="1"/>
  <pageMargins left="0" right="0" top="0" bottom="0" header="0" footer="0"/>
  <pageSetup paperSize="9" scale="43" orientation="portrait" r:id="rId1"/>
  <headerFooter alignWithMargins="0">
    <oddFooter>&amp;L&amp;8Dok. No: TB.Yİ.03&amp;C&amp;8Rev. No: 1&amp;R&amp;8Rev. Tarihi: 08.06.2007</oddFooter>
  </headerFooter>
  <ignoredErrors>
    <ignoredError sqref="I34 I30 I37 I16"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2018-01-30T14:19:41Z</cp:lastPrinted>
  <dcterms:created xsi:type="dcterms:W3CDTF">2005-09-07T09:12:33Z</dcterms:created>
  <dcterms:modified xsi:type="dcterms:W3CDTF">2018-01-30T14:19:47Z</dcterms:modified>
</cp:coreProperties>
</file>