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9660" windowWidth="8970" windowHeight="9645" tabRatio="601"/>
  </bookViews>
  <sheets>
    <sheet name="konut" sheetId="11" r:id="rId1"/>
  </sheets>
  <definedNames>
    <definedName name="_xlnm.Print_Area" localSheetId="0">konut!$A$1:$N$44</definedName>
  </definedNames>
  <calcPr calcId="145621"/>
</workbook>
</file>

<file path=xl/calcChain.xml><?xml version="1.0" encoding="utf-8"?>
<calcChain xmlns="http://schemas.openxmlformats.org/spreadsheetml/2006/main">
  <c r="I16" i="11" l="1"/>
  <c r="M16" i="11"/>
  <c r="I21" i="11" l="1"/>
  <c r="I20" i="11"/>
  <c r="I19" i="11"/>
  <c r="I18" i="11"/>
  <c r="I17" i="11"/>
  <c r="I15" i="11"/>
  <c r="I14" i="11"/>
  <c r="I13" i="11"/>
  <c r="I12" i="11"/>
  <c r="I11" i="11"/>
  <c r="I10" i="11"/>
  <c r="I9" i="11"/>
  <c r="I8" i="11"/>
  <c r="I7" i="11"/>
  <c r="I6" i="11"/>
  <c r="I5" i="11"/>
  <c r="J16" i="11" s="1"/>
  <c r="M21" i="11" l="1"/>
  <c r="M20" i="11"/>
  <c r="M13" i="11"/>
  <c r="M12" i="11"/>
  <c r="M11" i="11"/>
  <c r="M10" i="11"/>
  <c r="M9" i="11"/>
  <c r="M7" i="11"/>
  <c r="M5" i="11"/>
  <c r="M19" i="11"/>
  <c r="M18" i="11"/>
  <c r="J18" i="11"/>
  <c r="M17" i="11"/>
  <c r="M15" i="11"/>
  <c r="J15" i="11"/>
  <c r="M14" i="11"/>
  <c r="M8" i="11"/>
  <c r="J8" i="11"/>
  <c r="M6" i="11"/>
  <c r="J5" i="11" l="1"/>
  <c r="J6" i="11"/>
  <c r="J14" i="11"/>
  <c r="J17" i="11"/>
  <c r="J19" i="11"/>
  <c r="J7" i="11"/>
  <c r="J9" i="11"/>
  <c r="J10" i="11"/>
  <c r="J11" i="11"/>
  <c r="J12" i="11"/>
  <c r="J13" i="11"/>
  <c r="J20" i="11"/>
  <c r="J21" i="11"/>
  <c r="M33" i="11"/>
  <c r="M32" i="11"/>
  <c r="I22" i="11" l="1"/>
  <c r="J22" i="11" s="1"/>
  <c r="M29" i="11"/>
  <c r="I29" i="11"/>
  <c r="J29" i="11" s="1"/>
  <c r="M28" i="11"/>
  <c r="M27" i="11"/>
  <c r="M26" i="11"/>
  <c r="M25" i="11"/>
  <c r="M24" i="11"/>
  <c r="M23" i="11"/>
  <c r="M22" i="11"/>
  <c r="I28" i="11"/>
  <c r="J28" i="11" s="1"/>
  <c r="I27" i="11"/>
  <c r="J27" i="11" s="1"/>
  <c r="I26" i="11"/>
  <c r="J26" i="11" s="1"/>
  <c r="I25" i="11"/>
  <c r="J25" i="11" s="1"/>
  <c r="I24" i="11"/>
  <c r="J24" i="11" s="1"/>
  <c r="I23" i="11"/>
  <c r="J23" i="11" s="1"/>
</calcChain>
</file>

<file path=xl/sharedStrings.xml><?xml version="1.0" encoding="utf-8"?>
<sst xmlns="http://schemas.openxmlformats.org/spreadsheetml/2006/main" count="186" uniqueCount="105">
  <si>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</si>
  <si>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</si>
  <si>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</si>
  <si>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</si>
  <si>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</si>
  <si>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</si>
  <si>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</si>
  <si>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</si>
  <si>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</si>
  <si>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</si>
  <si>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</si>
  <si>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</si>
  <si>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</si>
  <si>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</si>
  <si>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</si>
  <si>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</si>
  <si>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</si>
  <si>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</si>
  <si>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</si>
  <si>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</si>
  <si>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</si>
  <si>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</si>
  <si>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</si>
  <si>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</si>
  <si>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</si>
  <si>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</si>
  <si>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</si>
  <si>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</si>
  <si>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</si>
  <si>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</si>
  <si>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</si>
  <si>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</si>
  <si>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</si>
  <si>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</si>
  <si>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</si>
  <si>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</si>
  <si>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</si>
  <si>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</si>
  <si>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</si>
  <si>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</si>
  <si>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</si>
  <si>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1,640000 x 1000</t>
    </r>
    <r>
      <rPr>
        <vertAlign val="superscript"/>
        <sz val="11"/>
        <rFont val="Arial"/>
        <family val="2"/>
        <charset val="162"/>
      </rPr>
      <t xml:space="preserve">
</t>
    </r>
    <r>
      <rPr>
        <sz val="11"/>
        <rFont val="Arial"/>
        <family val="2"/>
        <charset val="162"/>
      </rPr>
      <t>7.000 x 0,65</t>
    </r>
  </si>
  <si>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</si>
  <si>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</si>
  <si>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</si>
  <si>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</si>
  <si>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</si>
  <si>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</si>
  <si>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</si>
  <si>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Kocaeli
</t>
    </r>
    <r>
      <rPr>
        <b/>
        <sz val="12"/>
        <rFont val="Arial"/>
        <family val="2"/>
      </rPr>
      <t>İZGAZ ENGIE</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</si>
  <si>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</si>
  <si>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</si>
  <si>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</si>
  <si>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</si>
  <si>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 xml:space="preserve">Doğalgaz </t>
    </r>
    <r>
      <rPr>
        <sz val="12"/>
        <rFont val="Arial"/>
        <family val="2"/>
      </rPr>
      <t>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</si>
  <si>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</si>
  <si>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 xml:space="preserve">Doğalgaz </t>
    </r>
    <r>
      <rPr>
        <sz val="12"/>
        <rFont val="Arial"/>
        <family val="2"/>
      </rPr>
      <t>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</si>
  <si>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</si>
  <si>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</si>
  <si>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</si>
  <si>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</si>
  <si>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</si>
  <si>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</si>
  <si>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</si>
  <si>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</si>
  <si>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</si>
  <si>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0,860220 x 1000
4731 x 0,65</t>
  </si>
  <si>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</si>
  <si>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</si>
  <si>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9,166667 x 1000</t>
    </r>
    <r>
      <rPr>
        <vertAlign val="superscript"/>
        <sz val="11"/>
        <rFont val="Arial"/>
        <family val="2"/>
        <charset val="162"/>
      </rPr>
      <t xml:space="preserve">
</t>
    </r>
    <r>
      <rPr>
        <sz val="11"/>
        <rFont val="Arial"/>
        <family val="2"/>
        <charset val="162"/>
      </rPr>
      <t>11.000 x 0,90</t>
    </r>
  </si>
  <si>
    <t xml:space="preserve">02 Temmuz 2018
Tarihindeki 
Birim Fiyatları </t>
  </si>
  <si>
    <r>
      <t>0,629609 x 1000</t>
    </r>
    <r>
      <rPr>
        <vertAlign val="superscript"/>
        <sz val="11"/>
        <rFont val="Arial"/>
        <family val="2"/>
        <charset val="162"/>
      </rPr>
      <t xml:space="preserve">
</t>
    </r>
    <r>
      <rPr>
        <sz val="11"/>
        <rFont val="Arial"/>
        <family val="2"/>
        <charset val="162"/>
      </rPr>
      <t>860 x 0,99</t>
    </r>
  </si>
  <si>
    <r>
      <t>0,834051 x 1000</t>
    </r>
    <r>
      <rPr>
        <vertAlign val="superscript"/>
        <sz val="11"/>
        <rFont val="Arial"/>
        <family val="2"/>
        <charset val="162"/>
      </rPr>
      <t xml:space="preserve">
</t>
    </r>
    <r>
      <rPr>
        <sz val="11"/>
        <rFont val="Arial"/>
        <family val="2"/>
        <charset val="162"/>
      </rPr>
      <t>860 x 0,99</t>
    </r>
  </si>
  <si>
    <r>
      <t>4,470000 x 1000</t>
    </r>
    <r>
      <rPr>
        <vertAlign val="superscript"/>
        <sz val="11"/>
        <rFont val="Arial"/>
        <family val="2"/>
        <charset val="162"/>
      </rPr>
      <t xml:space="preserve">
</t>
    </r>
    <r>
      <rPr>
        <sz val="11"/>
        <rFont val="Arial"/>
        <family val="2"/>
        <charset val="162"/>
      </rPr>
      <t>9.875 x 0,80</t>
    </r>
  </si>
  <si>
    <r>
      <t>7,609467 x 1000</t>
    </r>
    <r>
      <rPr>
        <vertAlign val="superscript"/>
        <sz val="11"/>
        <rFont val="Arial"/>
        <family val="2"/>
        <charset val="162"/>
      </rPr>
      <t xml:space="preserve">
</t>
    </r>
    <r>
      <rPr>
        <sz val="11"/>
        <rFont val="Arial"/>
        <family val="2"/>
        <charset val="162"/>
      </rPr>
      <t>10.256 x 0,84</t>
    </r>
  </si>
  <si>
    <t xml:space="preserve">1,088476 x 1000
8250 x 1,07 </t>
  </si>
  <si>
    <t>1,115815 x 1000
8250 x 1,07</t>
  </si>
  <si>
    <t>1,169372 x 1000
8250 x 1,07</t>
  </si>
  <si>
    <t>1,218896 x 1000
8250 x 1,07</t>
  </si>
  <si>
    <t>1,310647 x 1000
8250 x 1,07</t>
  </si>
  <si>
    <t xml:space="preserve">1,147646x 1000
8250 x 1,07 </t>
  </si>
  <si>
    <t>1,373651 x 1000
8250 x 1,07</t>
  </si>
  <si>
    <t>1,134647 x 1000
8250 x 1,07</t>
  </si>
  <si>
    <t xml:space="preserve">1,220639 x 1000
8250 x 1,07 </t>
  </si>
  <si>
    <t>1,288128 x 1000
8250 x 1,07</t>
  </si>
  <si>
    <t>1,085143 x 1000
8250 x 1,07</t>
  </si>
  <si>
    <t xml:space="preserve">1,092492 x 1000
8250 x 1,07 </t>
  </si>
  <si>
    <t>1,122820 x 1000
8250 x 1,07</t>
  </si>
  <si>
    <t>1,1165082 x 1000
8250 x 1,07</t>
  </si>
  <si>
    <t>1,257065 x 1000
8250 x 1,07</t>
  </si>
  <si>
    <t>1,465695 x 1000
8250 x 1,07</t>
  </si>
  <si>
    <t>1,131186 x 1000
8250 x 1,07</t>
  </si>
  <si>
    <r>
      <t>8,467663 x 1000</t>
    </r>
    <r>
      <rPr>
        <vertAlign val="superscript"/>
        <sz val="11"/>
        <rFont val="Arial"/>
        <family val="2"/>
        <charset val="162"/>
      </rPr>
      <t xml:space="preserve">
</t>
    </r>
    <r>
      <rPr>
        <sz val="11"/>
        <rFont val="Arial"/>
        <family val="2"/>
        <charset val="162"/>
      </rPr>
      <t>11.100 x 1,06</t>
    </r>
  </si>
  <si>
    <r>
      <t xml:space="preserve">(  17 Temmuz 2019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</si>
  <si>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17 Temmuz 2019
</t>
    </r>
    <r>
      <rPr>
        <sz val="12"/>
        <rFont val="Arial"/>
        <family val="2"/>
        <charset val="162"/>
      </rPr>
      <t>Tarihindeki
Birim Fiyat</t>
    </r>
  </si>
  <si>
    <r>
      <t>17 Temmuz2019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</si>
  <si>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17 Temmuz 2019
02 Temmuz 2018</t>
  </si>
  <si>
    <r>
      <t xml:space="preserve">17 Temmuz </t>
    </r>
    <r>
      <rPr>
        <b/>
        <sz val="12"/>
        <rFont val="Arial"/>
        <family val="2"/>
        <charset val="162"/>
      </rPr>
      <t>2018</t>
    </r>
    <r>
      <rPr>
        <sz val="12"/>
        <rFont val="Arial"/>
        <family val="2"/>
        <charset val="162"/>
      </rPr>
      <t xml:space="preserve"> tarihinde</t>
    </r>
  </si>
  <si>
    <r>
      <t>4. Doğalgaz</t>
    </r>
    <r>
      <rPr>
        <sz val="11"/>
        <rFont val="Arial"/>
        <family val="2"/>
        <charset val="162"/>
      </rPr>
      <t xml:space="preserve"> fiyatları 01 Temmuz 2019 tarihinde yayınlanan 17 Temmuz 2019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</si>
  <si>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rPr>
        <b/>
        <sz val="11"/>
        <rFont val="Arial"/>
        <family val="2"/>
        <charset val="162"/>
      </rPr>
      <t>5</t>
    </r>
    <r>
      <rPr>
        <sz val="11"/>
        <rFont val="Arial"/>
        <family val="2"/>
        <charset val="162"/>
      </rPr>
      <t xml:space="preserve">.  </t>
    </r>
    <r>
      <rPr>
        <b/>
        <sz val="11"/>
        <rFont val="Arial"/>
        <family val="2"/>
        <charset val="162"/>
      </rPr>
      <t>LPG tüpgaz</t>
    </r>
    <r>
      <rPr>
        <sz val="11"/>
        <rFont val="Arial"/>
        <family val="2"/>
        <charset val="162"/>
      </rPr>
      <t xml:space="preserve"> ve LPG dökmegaz fiyatları 17 Temmuz 2019 tarihinde geçerli olan, 02 Temmuz 2019 tarihinde yayınlanmış İPRAGAZ ve AYGAZ fiyat sirkülerlerinden alınmış fiyatların ortalamasıdır. 
Miks dökmegazın kullanımında buharlaştırıcı gerekmektedir.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</si>
  <si>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Temmuz 2019 tarihinde yayınlanan, 17 Temmuz 2019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</si>
  <si>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17 Temmuz 2019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</si>
  <si>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17 Temmuz 2019 tarihinde geçerli olan </t>
    </r>
    <r>
      <rPr>
        <b/>
        <sz val="11"/>
        <rFont val="Arial"/>
        <family val="2"/>
        <charset val="162"/>
      </rPr>
      <t>TKİ - ELİ'</t>
    </r>
    <r>
      <rPr>
        <sz val="11"/>
        <rFont val="Arial"/>
        <family val="2"/>
        <charset val="162"/>
      </rPr>
      <t>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603 TL/ton(KDV Hariç) bulunmuştur.Bu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</si>
  <si>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17 Temmuz 2019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41,00 TL/25 kg.torba veya 1.640 TL/ton'dur.</t>
    </r>
  </si>
  <si>
    <r>
      <t xml:space="preserve">16 Temmuz </t>
    </r>
    <r>
      <rPr>
        <b/>
        <sz val="12"/>
        <rFont val="Arial"/>
        <family val="2"/>
        <charset val="162"/>
      </rPr>
      <t>2019</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</si>
</sst>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3.5"/>
      <name val="Arial"/>
      <family val="2"/>
      <charset val="162"/>
    </font>
    <font>
      <b/>
      <sz val="20"/>
      <name val="Arial"/>
      <family val="2"/>
    </font>
  </fonts>
  <fills count="21">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DFD9E7"/>
        <bgColor indexed="64"/>
      </patternFill>
    </fill>
    <fill>
      <patternFill patternType="solid">
        <fgColor rgb="FFCABFD7"/>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B9EDFF"/>
        <bgColor indexed="64"/>
      </patternFill>
    </fill>
    <fill>
      <patternFill patternType="solid">
        <fgColor rgb="FFC9F1FF"/>
        <bgColor indexed="64"/>
      </patternFill>
    </fill>
    <fill>
      <patternFill patternType="solid">
        <fgColor rgb="FFFFFFC5"/>
        <bgColor indexed="64"/>
      </patternFill>
    </fill>
    <fill>
      <patternFill patternType="solid">
        <fgColor rgb="FFFFFFAB"/>
        <bgColor indexed="64"/>
      </patternFill>
    </fill>
    <fill>
      <patternFill patternType="solid">
        <fgColor rgb="FFFFFF85"/>
        <bgColor indexed="64"/>
      </patternFill>
    </fill>
    <fill>
      <patternFill patternType="solid">
        <fgColor rgb="FFFFFF65"/>
        <bgColor indexed="64"/>
      </patternFill>
    </fill>
    <fill>
      <patternFill patternType="solid">
        <fgColor theme="9" tint="0.59999389629810485"/>
        <bgColor indexed="64"/>
      </patternFill>
    </fill>
  </fills>
  <borders count="77">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3">
    <xf numFmtId="0" fontId="0" fillId="0" borderId="0"/>
    <xf numFmtId="0" fontId="1" fillId="0" borderId="0"/>
    <xf numFmtId="0" fontId="14" fillId="0" borderId="0"/>
  </cellStyleXfs>
  <cellXfs count="263">
    <xf numFmtId="0" fontId="0" fillId="0" borderId="0" xfId="0"/>
    <xf numFmtId="0" fontId="14" fillId="0" borderId="0" xfId="0" applyFont="1" applyFill="1"/>
    <xf numFmtId="0" fontId="8"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8" fillId="5" borderId="5" xfId="0" applyFont="1" applyFill="1" applyBorder="1" applyAlignment="1">
      <alignment horizontal="center" vertical="center" wrapText="1"/>
    </xf>
    <xf numFmtId="0" fontId="8" fillId="5" borderId="5" xfId="0" applyFont="1" applyFill="1" applyBorder="1" applyAlignment="1">
      <alignment vertical="center" wrapText="1"/>
    </xf>
    <xf numFmtId="9" fontId="8" fillId="5" borderId="12" xfId="0" applyNumberFormat="1" applyFont="1" applyFill="1" applyBorder="1" applyAlignment="1">
      <alignment horizontal="center" vertical="center"/>
    </xf>
    <xf numFmtId="0" fontId="6"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168" fontId="11" fillId="5" borderId="10" xfId="0" applyNumberFormat="1" applyFont="1" applyFill="1" applyBorder="1" applyAlignment="1">
      <alignment horizontal="center" vertical="center"/>
    </xf>
    <xf numFmtId="167" fontId="11" fillId="5" borderId="12" xfId="0" applyNumberFormat="1" applyFont="1" applyFill="1" applyBorder="1" applyAlignment="1">
      <alignment horizontal="center" vertical="center"/>
    </xf>
    <xf numFmtId="1" fontId="9" fillId="5" borderId="59"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0" fontId="11" fillId="5" borderId="3" xfId="0" applyFont="1" applyFill="1" applyBorder="1" applyAlignment="1">
      <alignment horizontal="center" vertical="center"/>
    </xf>
    <xf numFmtId="0" fontId="6" fillId="5" borderId="5" xfId="0" applyFont="1" applyFill="1" applyBorder="1" applyAlignment="1">
      <alignment vertical="center" wrapText="1"/>
    </xf>
    <xf numFmtId="0" fontId="4" fillId="8" borderId="62" xfId="0" applyFont="1" applyFill="1" applyBorder="1" applyAlignment="1">
      <alignment horizontal="center" vertical="center" wrapText="1"/>
    </xf>
    <xf numFmtId="0" fontId="5" fillId="8" borderId="63" xfId="0" applyFont="1" applyFill="1" applyBorder="1" applyAlignment="1">
      <alignment horizontal="center" vertical="center" wrapText="1"/>
    </xf>
    <xf numFmtId="0" fontId="8" fillId="8" borderId="64" xfId="0" applyFont="1" applyFill="1" applyBorder="1" applyAlignment="1">
      <alignment horizontal="center" vertical="center" wrapText="1"/>
    </xf>
    <xf numFmtId="0" fontId="8" fillId="8" borderId="64" xfId="0" applyFont="1" applyFill="1" applyBorder="1" applyAlignment="1">
      <alignment vertical="center" wrapText="1"/>
    </xf>
    <xf numFmtId="9" fontId="8" fillId="8" borderId="65" xfId="0" applyNumberFormat="1" applyFont="1" applyFill="1" applyBorder="1" applyAlignment="1">
      <alignment horizontal="center" vertical="center"/>
    </xf>
    <xf numFmtId="0" fontId="6" fillId="8" borderId="61" xfId="0" applyFont="1" applyFill="1" applyBorder="1" applyAlignment="1">
      <alignment horizontal="center" vertical="center" wrapText="1"/>
    </xf>
    <xf numFmtId="167" fontId="11" fillId="8" borderId="65" xfId="0" applyNumberFormat="1" applyFont="1" applyFill="1" applyBorder="1" applyAlignment="1">
      <alignment horizontal="center" vertical="center"/>
    </xf>
    <xf numFmtId="1" fontId="9" fillId="8" borderId="66" xfId="0" applyNumberFormat="1" applyFont="1" applyFill="1" applyBorder="1" applyAlignment="1">
      <alignment horizontal="center" vertical="center"/>
    </xf>
    <xf numFmtId="0" fontId="6" fillId="8" borderId="5" xfId="0" applyFont="1" applyFill="1" applyBorder="1" applyAlignment="1">
      <alignment vertical="center" wrapText="1"/>
    </xf>
    <xf numFmtId="168" fontId="11" fillId="8" borderId="62" xfId="0" applyNumberFormat="1" applyFont="1" applyFill="1" applyBorder="1" applyAlignment="1">
      <alignment horizontal="center" vertical="center"/>
    </xf>
    <xf numFmtId="0" fontId="11" fillId="8" borderId="67" xfId="0" applyFont="1" applyFill="1" applyBorder="1" applyAlignment="1">
      <alignment horizontal="center" vertical="center"/>
    </xf>
    <xf numFmtId="0" fontId="24" fillId="0" borderId="0" xfId="0" applyFont="1" applyFill="1"/>
    <xf numFmtId="0" fontId="8" fillId="7" borderId="5" xfId="0" applyFont="1" applyFill="1" applyBorder="1" applyAlignment="1">
      <alignment horizontal="center" vertical="center" wrapText="1"/>
    </xf>
    <xf numFmtId="0" fontId="24" fillId="8" borderId="68" xfId="0" applyFont="1" applyFill="1" applyBorder="1" applyAlignment="1">
      <alignment horizontal="center" vertical="center"/>
    </xf>
    <xf numFmtId="0" fontId="24" fillId="7" borderId="68" xfId="0" applyFont="1" applyFill="1" applyBorder="1" applyAlignment="1">
      <alignment horizontal="center" vertical="center"/>
    </xf>
    <xf numFmtId="0" fontId="4" fillId="7" borderId="10"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8" fillId="7" borderId="5" xfId="0"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8" xfId="0" applyFont="1" applyFill="1" applyBorder="1" applyAlignment="1">
      <alignment horizontal="center" vertical="center" wrapText="1"/>
    </xf>
    <xf numFmtId="167" fontId="11" fillId="7" borderId="9" xfId="0" applyNumberFormat="1" applyFont="1" applyFill="1" applyBorder="1" applyAlignment="1">
      <alignment horizontal="center" vertical="center"/>
    </xf>
    <xf numFmtId="1" fontId="9" fillId="7" borderId="59" xfId="0" applyNumberFormat="1" applyFont="1" applyFill="1" applyBorder="1" applyAlignment="1">
      <alignment horizontal="center" vertical="center"/>
    </xf>
    <xf numFmtId="0" fontId="6" fillId="7" borderId="5" xfId="0" applyFont="1" applyFill="1" applyBorder="1" applyAlignment="1">
      <alignment vertical="center" wrapText="1"/>
    </xf>
    <xf numFmtId="168" fontId="11" fillId="7" borderId="10" xfId="0" applyNumberFormat="1" applyFont="1" applyFill="1" applyBorder="1" applyAlignment="1">
      <alignment horizontal="center" vertical="center"/>
    </xf>
    <xf numFmtId="0" fontId="11" fillId="7" borderId="3" xfId="0" applyFont="1" applyFill="1" applyBorder="1" applyAlignment="1">
      <alignment horizontal="center" vertical="center"/>
    </xf>
    <xf numFmtId="0" fontId="24" fillId="9" borderId="68" xfId="0" applyFont="1" applyFill="1" applyBorder="1" applyAlignment="1">
      <alignment horizontal="center" vertical="center"/>
    </xf>
    <xf numFmtId="0" fontId="4" fillId="9" borderId="10" xfId="0" applyFont="1" applyFill="1" applyBorder="1" applyAlignment="1">
      <alignment horizontal="center" vertical="center" wrapText="1"/>
    </xf>
    <xf numFmtId="0" fontId="24" fillId="12" borderId="69" xfId="0" applyFont="1" applyFill="1" applyBorder="1" applyAlignment="1">
      <alignment horizontal="center" vertical="center"/>
    </xf>
    <xf numFmtId="0" fontId="4" fillId="12" borderId="10"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8" fillId="12" borderId="5" xfId="0" applyFont="1" applyFill="1" applyBorder="1" applyAlignment="1">
      <alignment vertical="center" wrapText="1"/>
    </xf>
    <xf numFmtId="9" fontId="8" fillId="12" borderId="12" xfId="0" applyNumberFormat="1" applyFont="1" applyFill="1" applyBorder="1" applyAlignment="1">
      <alignment horizontal="center" vertical="center"/>
    </xf>
    <xf numFmtId="0" fontId="6" fillId="12" borderId="8" xfId="0" applyFont="1" applyFill="1" applyBorder="1" applyAlignment="1">
      <alignment horizontal="center" vertical="center" wrapText="1"/>
    </xf>
    <xf numFmtId="167" fontId="11" fillId="12" borderId="9" xfId="0" applyNumberFormat="1" applyFont="1" applyFill="1" applyBorder="1" applyAlignment="1">
      <alignment horizontal="center" vertical="center"/>
    </xf>
    <xf numFmtId="1" fontId="9" fillId="12" borderId="59" xfId="0" applyNumberFormat="1" applyFont="1" applyFill="1" applyBorder="1" applyAlignment="1">
      <alignment horizontal="center" vertical="center"/>
    </xf>
    <xf numFmtId="0" fontId="6" fillId="12" borderId="5" xfId="0" applyFont="1" applyFill="1" applyBorder="1" applyAlignment="1">
      <alignment vertical="center" wrapText="1"/>
    </xf>
    <xf numFmtId="168" fontId="11" fillId="12" borderId="10" xfId="0" applyNumberFormat="1" applyFont="1" applyFill="1" applyBorder="1" applyAlignment="1">
      <alignment horizontal="center" vertical="center"/>
    </xf>
    <xf numFmtId="0" fontId="11" fillId="12" borderId="2" xfId="0" applyFont="1" applyFill="1" applyBorder="1" applyAlignment="1">
      <alignment horizontal="center" vertical="center"/>
    </xf>
    <xf numFmtId="0" fontId="18" fillId="0" borderId="0" xfId="0" applyFont="1" applyFill="1" applyAlignment="1">
      <alignment horizontal="left" vertical="center"/>
    </xf>
    <xf numFmtId="0" fontId="24" fillId="13" borderId="69" xfId="0" applyFont="1" applyFill="1" applyBorder="1" applyAlignment="1">
      <alignment horizontal="center" vertical="center"/>
    </xf>
    <xf numFmtId="0" fontId="4" fillId="13" borderId="7"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4" xfId="0" applyFont="1" applyFill="1" applyBorder="1" applyAlignment="1">
      <alignment vertical="center" wrapText="1"/>
    </xf>
    <xf numFmtId="9" fontId="8" fillId="13" borderId="9" xfId="0" applyNumberFormat="1" applyFont="1" applyFill="1" applyBorder="1" applyAlignment="1">
      <alignment horizontal="center" vertical="center"/>
    </xf>
    <xf numFmtId="0" fontId="6" fillId="13" borderId="6" xfId="0" applyFont="1" applyFill="1" applyBorder="1" applyAlignment="1">
      <alignment horizontal="center" vertical="center" wrapText="1"/>
    </xf>
    <xf numFmtId="167" fontId="11" fillId="13" borderId="12" xfId="0" applyNumberFormat="1" applyFont="1" applyFill="1" applyBorder="1" applyAlignment="1">
      <alignment horizontal="center" vertical="center"/>
    </xf>
    <xf numFmtId="1" fontId="9" fillId="13" borderId="60" xfId="0" applyNumberFormat="1" applyFont="1" applyFill="1" applyBorder="1" applyAlignment="1">
      <alignment horizontal="center" vertical="center"/>
    </xf>
    <xf numFmtId="0" fontId="6" fillId="13" borderId="5" xfId="0" applyFont="1" applyFill="1" applyBorder="1" applyAlignment="1">
      <alignment vertical="center" wrapText="1"/>
    </xf>
    <xf numFmtId="168" fontId="11" fillId="13" borderId="7" xfId="0" applyNumberFormat="1" applyFont="1" applyFill="1" applyBorder="1" applyAlignment="1">
      <alignment horizontal="center" vertical="center"/>
    </xf>
    <xf numFmtId="0" fontId="11" fillId="13" borderId="2" xfId="0" applyFont="1" applyFill="1" applyBorder="1" applyAlignment="1">
      <alignment horizontal="center" vertical="center"/>
    </xf>
    <xf numFmtId="0" fontId="24" fillId="15" borderId="68" xfId="0" applyFont="1" applyFill="1" applyBorder="1" applyAlignment="1">
      <alignment horizontal="center" vertical="center"/>
    </xf>
    <xf numFmtId="0" fontId="3" fillId="15" borderId="10"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13" xfId="0" applyFont="1" applyFill="1" applyBorder="1" applyAlignment="1">
      <alignment horizontal="center" vertical="center" wrapText="1"/>
    </xf>
    <xf numFmtId="3" fontId="8" fillId="15" borderId="4" xfId="0" applyNumberFormat="1" applyFont="1" applyFill="1" applyBorder="1" applyAlignment="1">
      <alignment vertical="center" wrapText="1"/>
    </xf>
    <xf numFmtId="9" fontId="8" fillId="15" borderId="9" xfId="0" applyNumberFormat="1" applyFont="1" applyFill="1" applyBorder="1" applyAlignment="1">
      <alignment horizontal="center" vertical="center"/>
    </xf>
    <xf numFmtId="0" fontId="6" fillId="15" borderId="6" xfId="0" applyFont="1" applyFill="1" applyBorder="1" applyAlignment="1">
      <alignment horizontal="center" vertical="center" wrapText="1"/>
    </xf>
    <xf numFmtId="167" fontId="11" fillId="15" borderId="9" xfId="0" applyNumberFormat="1" applyFont="1" applyFill="1" applyBorder="1" applyAlignment="1">
      <alignment horizontal="center" vertical="center"/>
    </xf>
    <xf numFmtId="3" fontId="9" fillId="15" borderId="60" xfId="0" applyNumberFormat="1" applyFont="1" applyFill="1" applyBorder="1" applyAlignment="1">
      <alignment horizontal="center" vertical="center"/>
    </xf>
    <xf numFmtId="3" fontId="6" fillId="15" borderId="5" xfId="0" applyNumberFormat="1" applyFont="1" applyFill="1" applyBorder="1" applyAlignment="1">
      <alignment vertical="center" wrapText="1"/>
    </xf>
    <xf numFmtId="168" fontId="11" fillId="15" borderId="10" xfId="0" applyNumberFormat="1" applyFont="1" applyFill="1" applyBorder="1" applyAlignment="1">
      <alignment horizontal="center" vertical="center"/>
    </xf>
    <xf numFmtId="0" fontId="11" fillId="15" borderId="3" xfId="0" applyFont="1" applyFill="1" applyBorder="1" applyAlignment="1">
      <alignment horizontal="center" vertical="center"/>
    </xf>
    <xf numFmtId="0" fontId="24" fillId="16" borderId="69" xfId="0" applyFont="1" applyFill="1" applyBorder="1" applyAlignment="1">
      <alignment horizontal="center" vertical="center"/>
    </xf>
    <xf numFmtId="0" fontId="23" fillId="16" borderId="13" xfId="0" applyFont="1" applyFill="1" applyBorder="1" applyAlignment="1">
      <alignment horizontal="center" vertical="center" wrapText="1"/>
    </xf>
    <xf numFmtId="0" fontId="21" fillId="16" borderId="68" xfId="0" applyFont="1" applyFill="1" applyBorder="1" applyAlignment="1">
      <alignment horizontal="center" vertical="center" wrapText="1"/>
    </xf>
    <xf numFmtId="0" fontId="24" fillId="16" borderId="60"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4" fillId="16" borderId="12" xfId="0" applyNumberFormat="1" applyFont="1" applyFill="1" applyBorder="1" applyAlignment="1">
      <alignment horizontal="center" vertical="center"/>
    </xf>
    <xf numFmtId="0" fontId="25" fillId="16" borderId="8" xfId="0" applyFont="1" applyFill="1" applyBorder="1" applyAlignment="1">
      <alignment horizontal="center" vertical="center" wrapText="1"/>
    </xf>
    <xf numFmtId="167" fontId="26" fillId="16" borderId="12" xfId="0" applyNumberFormat="1" applyFont="1" applyFill="1" applyBorder="1" applyAlignment="1">
      <alignment horizontal="center" vertical="center"/>
    </xf>
    <xf numFmtId="3" fontId="29" fillId="16" borderId="60" xfId="0" applyNumberFormat="1" applyFont="1" applyFill="1" applyBorder="1" applyAlignment="1">
      <alignment horizontal="center" vertical="center"/>
    </xf>
    <xf numFmtId="166" fontId="25" fillId="16" borderId="5" xfId="0" applyNumberFormat="1" applyFont="1" applyFill="1" applyBorder="1" applyAlignment="1">
      <alignment vertical="center" wrapText="1"/>
    </xf>
    <xf numFmtId="0" fontId="11" fillId="16" borderId="68" xfId="0" applyFont="1" applyFill="1" applyBorder="1" applyAlignment="1">
      <alignment horizontal="center" vertical="center"/>
    </xf>
    <xf numFmtId="0" fontId="24" fillId="16" borderId="68" xfId="0" applyFont="1" applyFill="1" applyBorder="1" applyAlignment="1">
      <alignment horizontal="center" vertical="center"/>
    </xf>
    <xf numFmtId="0" fontId="3"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4" fillId="17" borderId="68" xfId="0" applyFont="1" applyFill="1" applyBorder="1" applyAlignment="1">
      <alignment horizontal="center" vertical="center"/>
    </xf>
    <xf numFmtId="0" fontId="5" fillId="17" borderId="11" xfId="0" applyFont="1" applyFill="1" applyBorder="1" applyAlignment="1">
      <alignment horizontal="center" vertical="center" wrapText="1"/>
    </xf>
    <xf numFmtId="0" fontId="21" fillId="17" borderId="68" xfId="0" applyFont="1" applyFill="1" applyBorder="1" applyAlignment="1">
      <alignment horizontal="center" vertical="center" wrapText="1"/>
    </xf>
    <xf numFmtId="0" fontId="24" fillId="17" borderId="60"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4" fillId="17" borderId="12" xfId="0" applyNumberFormat="1" applyFont="1" applyFill="1" applyBorder="1" applyAlignment="1">
      <alignment horizontal="center" vertical="center"/>
    </xf>
    <xf numFmtId="0" fontId="25" fillId="17" borderId="8" xfId="0" applyFont="1" applyFill="1" applyBorder="1" applyAlignment="1">
      <alignment horizontal="center" vertical="center" wrapText="1"/>
    </xf>
    <xf numFmtId="167" fontId="26" fillId="17" borderId="12" xfId="0" applyNumberFormat="1" applyFont="1" applyFill="1" applyBorder="1" applyAlignment="1">
      <alignment horizontal="center" vertical="center"/>
    </xf>
    <xf numFmtId="3" fontId="29" fillId="17" borderId="60" xfId="0" applyNumberFormat="1" applyFont="1" applyFill="1" applyBorder="1" applyAlignment="1">
      <alignment horizontal="center" vertical="center"/>
    </xf>
    <xf numFmtId="166" fontId="25" fillId="17" borderId="5" xfId="0" applyNumberFormat="1" applyFont="1" applyFill="1" applyBorder="1" applyAlignment="1">
      <alignment vertical="center" wrapText="1"/>
    </xf>
    <xf numFmtId="0" fontId="11" fillId="17" borderId="68" xfId="0" applyFont="1" applyFill="1" applyBorder="1" applyAlignment="1">
      <alignment horizontal="center" vertical="center"/>
    </xf>
    <xf numFmtId="0" fontId="23" fillId="17" borderId="11" xfId="0" applyFont="1" applyFill="1" applyBorder="1" applyAlignment="1">
      <alignment horizontal="center" vertical="center" wrapText="1"/>
    </xf>
    <xf numFmtId="0" fontId="24" fillId="17" borderId="69" xfId="0" applyFont="1" applyFill="1" applyBorder="1" applyAlignment="1">
      <alignment horizontal="center" vertical="center"/>
    </xf>
    <xf numFmtId="0" fontId="3" fillId="17" borderId="11" xfId="0" applyFont="1" applyFill="1" applyBorder="1" applyAlignment="1">
      <alignment horizontal="center" vertical="center" wrapText="1"/>
    </xf>
    <xf numFmtId="0" fontId="24" fillId="18" borderId="68" xfId="0" applyFont="1" applyFill="1" applyBorder="1" applyAlignment="1">
      <alignment horizontal="center" vertical="center"/>
    </xf>
    <xf numFmtId="0" fontId="5" fillId="18" borderId="11" xfId="0" applyFont="1" applyFill="1" applyBorder="1" applyAlignment="1">
      <alignment horizontal="center" vertical="center" wrapText="1"/>
    </xf>
    <xf numFmtId="0" fontId="21" fillId="18" borderId="68" xfId="0" applyFont="1" applyFill="1" applyBorder="1" applyAlignment="1">
      <alignment horizontal="center" vertical="center" wrapText="1"/>
    </xf>
    <xf numFmtId="0" fontId="24" fillId="18" borderId="60" xfId="0" applyFont="1" applyFill="1" applyBorder="1" applyAlignment="1">
      <alignment horizontal="center" vertical="center" wrapText="1"/>
    </xf>
    <xf numFmtId="3" fontId="5" fillId="18" borderId="5" xfId="0" applyNumberFormat="1" applyFont="1" applyFill="1" applyBorder="1" applyAlignment="1">
      <alignment vertical="center" wrapText="1"/>
    </xf>
    <xf numFmtId="9" fontId="24" fillId="18" borderId="12" xfId="0" applyNumberFormat="1" applyFont="1" applyFill="1" applyBorder="1" applyAlignment="1">
      <alignment horizontal="center" vertical="center"/>
    </xf>
    <xf numFmtId="0" fontId="25" fillId="18" borderId="8" xfId="0" applyFont="1" applyFill="1" applyBorder="1" applyAlignment="1">
      <alignment horizontal="center" vertical="center" wrapText="1"/>
    </xf>
    <xf numFmtId="167" fontId="26" fillId="18" borderId="12" xfId="0" applyNumberFormat="1" applyFont="1" applyFill="1" applyBorder="1" applyAlignment="1">
      <alignment horizontal="center" vertical="center"/>
    </xf>
    <xf numFmtId="3" fontId="29" fillId="18" borderId="60" xfId="0" applyNumberFormat="1" applyFont="1" applyFill="1" applyBorder="1" applyAlignment="1">
      <alignment horizontal="center" vertical="center"/>
    </xf>
    <xf numFmtId="166" fontId="25" fillId="18" borderId="5" xfId="0" applyNumberFormat="1" applyFont="1" applyFill="1" applyBorder="1" applyAlignment="1">
      <alignment vertical="center" wrapText="1"/>
    </xf>
    <xf numFmtId="0" fontId="11" fillId="18" borderId="68" xfId="0" applyFont="1" applyFill="1" applyBorder="1" applyAlignment="1">
      <alignment horizontal="center" vertical="center"/>
    </xf>
    <xf numFmtId="0" fontId="24" fillId="18" borderId="69" xfId="0" applyFont="1" applyFill="1" applyBorder="1" applyAlignment="1">
      <alignment horizontal="center" vertical="center"/>
    </xf>
    <xf numFmtId="0" fontId="3" fillId="18" borderId="11" xfId="0" applyFont="1" applyFill="1" applyBorder="1" applyAlignment="1">
      <alignment horizontal="center" vertical="center" wrapText="1"/>
    </xf>
    <xf numFmtId="0" fontId="24" fillId="19" borderId="69" xfId="0" applyFont="1" applyFill="1" applyBorder="1" applyAlignment="1">
      <alignment horizontal="center" vertical="center"/>
    </xf>
    <xf numFmtId="0" fontId="5" fillId="19" borderId="11" xfId="0" applyFont="1" applyFill="1" applyBorder="1" applyAlignment="1">
      <alignment horizontal="center" vertical="center" wrapText="1"/>
    </xf>
    <xf numFmtId="0" fontId="21" fillId="19" borderId="68" xfId="0" applyFont="1" applyFill="1" applyBorder="1" applyAlignment="1">
      <alignment horizontal="center" vertical="center" wrapText="1"/>
    </xf>
    <xf numFmtId="0" fontId="24" fillId="19" borderId="60" xfId="0" applyFont="1" applyFill="1" applyBorder="1" applyAlignment="1">
      <alignment horizontal="center" vertical="center" wrapText="1"/>
    </xf>
    <xf numFmtId="3" fontId="5" fillId="19" borderId="5" xfId="0" applyNumberFormat="1" applyFont="1" applyFill="1" applyBorder="1" applyAlignment="1">
      <alignment vertical="center" wrapText="1"/>
    </xf>
    <xf numFmtId="9" fontId="24" fillId="19" borderId="12" xfId="0" applyNumberFormat="1" applyFont="1" applyFill="1" applyBorder="1" applyAlignment="1">
      <alignment horizontal="center" vertical="center"/>
    </xf>
    <xf numFmtId="0" fontId="25" fillId="19" borderId="8" xfId="0" applyFont="1" applyFill="1" applyBorder="1" applyAlignment="1">
      <alignment horizontal="center" vertical="center" wrapText="1"/>
    </xf>
    <xf numFmtId="167" fontId="26" fillId="19" borderId="12" xfId="0" applyNumberFormat="1" applyFont="1" applyFill="1" applyBorder="1" applyAlignment="1">
      <alignment horizontal="center" vertical="center"/>
    </xf>
    <xf numFmtId="3" fontId="29" fillId="19" borderId="60" xfId="0" applyNumberFormat="1" applyFont="1" applyFill="1" applyBorder="1" applyAlignment="1">
      <alignment horizontal="center" vertical="center"/>
    </xf>
    <xf numFmtId="166" fontId="25" fillId="19" borderId="5" xfId="0" applyNumberFormat="1" applyFont="1" applyFill="1" applyBorder="1" applyAlignment="1">
      <alignment vertical="center" wrapText="1"/>
    </xf>
    <xf numFmtId="0" fontId="11" fillId="19" borderId="68" xfId="0" applyFont="1" applyFill="1" applyBorder="1" applyAlignment="1">
      <alignment horizontal="center" vertical="center"/>
    </xf>
    <xf numFmtId="0" fontId="24" fillId="19" borderId="68" xfId="0" applyFont="1" applyFill="1" applyBorder="1" applyAlignment="1">
      <alignment horizontal="center" vertical="center"/>
    </xf>
    <xf numFmtId="0" fontId="3" fillId="19" borderId="11" xfId="0" applyFont="1" applyFill="1" applyBorder="1" applyAlignment="1">
      <alignment horizontal="center" vertical="center" wrapText="1"/>
    </xf>
    <xf numFmtId="0" fontId="24" fillId="10" borderId="70" xfId="0" applyFont="1" applyFill="1" applyBorder="1" applyAlignment="1">
      <alignment horizontal="center" vertical="center"/>
    </xf>
    <xf numFmtId="0" fontId="4" fillId="10" borderId="62" xfId="0" applyFont="1" applyFill="1" applyBorder="1" applyAlignment="1">
      <alignment horizontal="center" vertical="center" wrapText="1"/>
    </xf>
    <xf numFmtId="0" fontId="8" fillId="6" borderId="63" xfId="0" applyFont="1" applyFill="1" applyBorder="1" applyAlignment="1">
      <alignment horizontal="center" vertical="center" wrapText="1"/>
    </xf>
    <xf numFmtId="0" fontId="8" fillId="6" borderId="64" xfId="0" applyFont="1" applyFill="1" applyBorder="1" applyAlignment="1">
      <alignment horizontal="center" vertical="center" wrapText="1"/>
    </xf>
    <xf numFmtId="0" fontId="8" fillId="6" borderId="64" xfId="0" applyFont="1" applyFill="1" applyBorder="1" applyAlignment="1">
      <alignment vertical="center" wrapText="1"/>
    </xf>
    <xf numFmtId="9" fontId="8" fillId="6" borderId="65" xfId="0" applyNumberFormat="1" applyFont="1" applyFill="1" applyBorder="1" applyAlignment="1">
      <alignment horizontal="center" vertical="center"/>
    </xf>
    <xf numFmtId="0" fontId="6" fillId="6" borderId="61" xfId="0" applyFont="1" applyFill="1" applyBorder="1" applyAlignment="1">
      <alignment horizontal="center" vertical="center" wrapText="1"/>
    </xf>
    <xf numFmtId="167" fontId="11" fillId="6" borderId="65" xfId="0" applyNumberFormat="1" applyFont="1" applyFill="1" applyBorder="1" applyAlignment="1">
      <alignment horizontal="center" vertical="center"/>
    </xf>
    <xf numFmtId="1" fontId="9" fillId="6" borderId="66" xfId="0" applyNumberFormat="1" applyFont="1" applyFill="1" applyBorder="1" applyAlignment="1">
      <alignment horizontal="center" vertical="center"/>
    </xf>
    <xf numFmtId="0" fontId="6" fillId="6" borderId="64" xfId="0" applyFont="1" applyFill="1" applyBorder="1" applyAlignment="1">
      <alignment vertical="center" wrapText="1"/>
    </xf>
    <xf numFmtId="168" fontId="11" fillId="6" borderId="62" xfId="0" applyNumberFormat="1" applyFont="1" applyFill="1" applyBorder="1" applyAlignment="1">
      <alignment horizontal="center" vertical="center"/>
    </xf>
    <xf numFmtId="0" fontId="11" fillId="6" borderId="63" xfId="0" applyFont="1" applyFill="1" applyBorder="1" applyAlignment="1">
      <alignment horizontal="center" vertical="center"/>
    </xf>
    <xf numFmtId="0" fontId="24" fillId="11" borderId="14" xfId="0" applyFont="1" applyFill="1" applyBorder="1" applyAlignment="1">
      <alignment horizontal="center" vertical="center"/>
    </xf>
    <xf numFmtId="0" fontId="4" fillId="11" borderId="15" xfId="0" applyFont="1" applyFill="1" applyBorder="1" applyAlignment="1">
      <alignment horizontal="center" vertical="center" wrapText="1"/>
    </xf>
    <xf numFmtId="0" fontId="8" fillId="11" borderId="18" xfId="0" applyFont="1" applyFill="1" applyBorder="1" applyAlignment="1">
      <alignment horizontal="center" vertical="center" wrapText="1"/>
    </xf>
    <xf numFmtId="0" fontId="8" fillId="11" borderId="1" xfId="0" applyFont="1" applyFill="1" applyBorder="1" applyAlignment="1">
      <alignment horizontal="center" vertical="center" wrapText="1"/>
    </xf>
    <xf numFmtId="0" fontId="8" fillId="11" borderId="1" xfId="0" applyFont="1" applyFill="1" applyBorder="1" applyAlignment="1">
      <alignment vertical="center" wrapText="1"/>
    </xf>
    <xf numFmtId="9" fontId="8" fillId="11" borderId="16" xfId="0" applyNumberFormat="1" applyFont="1" applyFill="1" applyBorder="1" applyAlignment="1">
      <alignment horizontal="center" vertical="center"/>
    </xf>
    <xf numFmtId="0" fontId="6" fillId="11" borderId="17" xfId="0" applyFont="1" applyFill="1" applyBorder="1" applyAlignment="1">
      <alignment horizontal="center" vertical="center" wrapText="1"/>
    </xf>
    <xf numFmtId="167" fontId="11" fillId="11" borderId="16" xfId="0" applyNumberFormat="1" applyFont="1" applyFill="1" applyBorder="1" applyAlignment="1">
      <alignment horizontal="center" vertical="center"/>
    </xf>
    <xf numFmtId="1" fontId="9" fillId="11" borderId="29" xfId="0" applyNumberFormat="1" applyFont="1" applyFill="1" applyBorder="1" applyAlignment="1">
      <alignment horizontal="center" vertical="center"/>
    </xf>
    <xf numFmtId="0" fontId="6" fillId="11" borderId="1" xfId="0" applyFont="1" applyFill="1" applyBorder="1" applyAlignment="1">
      <alignment vertical="center" wrapText="1"/>
    </xf>
    <xf numFmtId="168" fontId="11" fillId="11" borderId="15" xfId="0" applyNumberFormat="1" applyFont="1" applyFill="1" applyBorder="1" applyAlignment="1">
      <alignment horizontal="center" vertical="center"/>
    </xf>
    <xf numFmtId="0" fontId="11" fillId="11" borderId="14" xfId="0" applyFont="1" applyFill="1" applyBorder="1" applyAlignment="1">
      <alignment horizontal="center" vertical="center"/>
    </xf>
    <xf numFmtId="168" fontId="11" fillId="16" borderId="10" xfId="0" applyNumberFormat="1" applyFont="1" applyFill="1" applyBorder="1" applyAlignment="1">
      <alignment horizontal="center" vertical="center"/>
    </xf>
    <xf numFmtId="168" fontId="11" fillId="17" borderId="10" xfId="0" applyNumberFormat="1" applyFont="1" applyFill="1" applyBorder="1" applyAlignment="1">
      <alignment horizontal="center" vertical="center"/>
    </xf>
    <xf numFmtId="168" fontId="11" fillId="18" borderId="10" xfId="0" applyNumberFormat="1" applyFont="1" applyFill="1" applyBorder="1" applyAlignment="1">
      <alignment horizontal="center" vertical="center"/>
    </xf>
    <xf numFmtId="168" fontId="11" fillId="19" borderId="10" xfId="0" applyNumberFormat="1" applyFont="1" applyFill="1" applyBorder="1" applyAlignment="1">
      <alignment horizontal="center" vertical="center"/>
    </xf>
    <xf numFmtId="164" fontId="28" fillId="16" borderId="12" xfId="0" applyNumberFormat="1" applyFont="1" applyFill="1" applyBorder="1" applyAlignment="1">
      <alignment horizontal="right" vertical="center" wrapText="1"/>
    </xf>
    <xf numFmtId="164" fontId="28" fillId="17" borderId="12" xfId="0" applyNumberFormat="1" applyFont="1" applyFill="1" applyBorder="1" applyAlignment="1">
      <alignment horizontal="right" vertical="center" wrapText="1"/>
    </xf>
    <xf numFmtId="164" fontId="28" fillId="18" borderId="12" xfId="0" applyNumberFormat="1" applyFont="1" applyFill="1" applyBorder="1" applyAlignment="1">
      <alignment horizontal="right" vertical="center" wrapText="1"/>
    </xf>
    <xf numFmtId="164" fontId="28" fillId="19" borderId="12" xfId="0" applyNumberFormat="1" applyFont="1" applyFill="1" applyBorder="1" applyAlignment="1">
      <alignment horizontal="right" vertical="center" wrapText="1"/>
    </xf>
    <xf numFmtId="164" fontId="4" fillId="15" borderId="12" xfId="0" applyNumberFormat="1" applyFont="1" applyFill="1" applyBorder="1" applyAlignment="1">
      <alignment horizontal="right" vertical="center" wrapText="1"/>
    </xf>
    <xf numFmtId="164" fontId="4" fillId="13" borderId="9" xfId="0" applyNumberFormat="1" applyFont="1" applyFill="1" applyBorder="1" applyAlignment="1">
      <alignment horizontal="right" vertical="center" wrapText="1"/>
    </xf>
    <xf numFmtId="164" fontId="4" fillId="7" borderId="12" xfId="0" applyNumberFormat="1" applyFont="1" applyFill="1" applyBorder="1" applyAlignment="1">
      <alignment horizontal="right" vertical="center" wrapText="1"/>
    </xf>
    <xf numFmtId="164" fontId="4" fillId="8" borderId="65" xfId="0" applyNumberFormat="1" applyFont="1" applyFill="1" applyBorder="1" applyAlignment="1">
      <alignment horizontal="right" vertical="center" wrapText="1"/>
    </xf>
    <xf numFmtId="164" fontId="4" fillId="5" borderId="12" xfId="0" applyNumberFormat="1" applyFont="1" applyFill="1" applyBorder="1" applyAlignment="1">
      <alignment horizontal="right" vertical="center" wrapText="1"/>
    </xf>
    <xf numFmtId="164" fontId="4" fillId="6" borderId="65" xfId="0" applyNumberFormat="1" applyFont="1" applyFill="1" applyBorder="1" applyAlignment="1">
      <alignment horizontal="right" vertical="center" wrapText="1"/>
    </xf>
    <xf numFmtId="164" fontId="4" fillId="12" borderId="12" xfId="0" applyNumberFormat="1" applyFont="1" applyFill="1" applyBorder="1" applyAlignment="1">
      <alignment horizontal="right" vertical="center" wrapText="1"/>
    </xf>
    <xf numFmtId="164" fontId="4" fillId="11" borderId="16" xfId="0" applyNumberFormat="1" applyFont="1" applyFill="1" applyBorder="1" applyAlignment="1">
      <alignment horizontal="right" vertical="center" wrapText="1"/>
    </xf>
    <xf numFmtId="164" fontId="4" fillId="13" borderId="12" xfId="0" applyNumberFormat="1" applyFont="1" applyFill="1" applyBorder="1" applyAlignment="1">
      <alignment horizontal="right" vertical="center" wrapText="1"/>
    </xf>
    <xf numFmtId="164" fontId="4" fillId="9" borderId="12" xfId="0" applyNumberFormat="1" applyFont="1" applyFill="1" applyBorder="1" applyAlignment="1">
      <alignment horizontal="right" vertical="center" wrapText="1"/>
    </xf>
    <xf numFmtId="164" fontId="4" fillId="10" borderId="65" xfId="0" applyNumberFormat="1" applyFont="1" applyFill="1" applyBorder="1" applyAlignment="1">
      <alignment horizontal="right" vertical="center" wrapText="1"/>
    </xf>
    <xf numFmtId="164" fontId="4" fillId="8" borderId="12" xfId="0" applyNumberFormat="1" applyFont="1" applyFill="1" applyBorder="1" applyAlignment="1">
      <alignment horizontal="right"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20" borderId="52" xfId="0" applyFont="1" applyFill="1" applyBorder="1" applyAlignment="1">
      <alignment horizontal="center" vertical="center" wrapText="1"/>
    </xf>
    <xf numFmtId="0" fontId="4" fillId="20" borderId="50" xfId="0" applyFont="1" applyFill="1" applyBorder="1" applyAlignment="1">
      <alignment horizontal="center" vertical="center" wrapText="1"/>
    </xf>
    <xf numFmtId="0" fontId="4" fillId="20"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0" fillId="3" borderId="40" xfId="0" applyNumberFormat="1" applyFont="1" applyFill="1" applyBorder="1" applyAlignment="1">
      <alignment horizontal="right" vertical="center" wrapText="1"/>
    </xf>
    <xf numFmtId="165" fontId="20" fillId="3" borderId="42" xfId="0" applyNumberFormat="1" applyFont="1" applyFill="1" applyBorder="1" applyAlignment="1">
      <alignment horizontal="right" vertical="center" wrapText="1"/>
    </xf>
    <xf numFmtId="0" fontId="20" fillId="4" borderId="36" xfId="0" applyFont="1" applyFill="1" applyBorder="1" applyAlignment="1">
      <alignment horizontal="left" vertical="center" wrapText="1"/>
    </xf>
    <xf numFmtId="0" fontId="20" fillId="4" borderId="38" xfId="0" applyFont="1" applyFill="1" applyBorder="1" applyAlignment="1">
      <alignment horizontal="left" vertical="center" wrapText="1"/>
    </xf>
    <xf numFmtId="165" fontId="20" fillId="4" borderId="35" xfId="0" applyNumberFormat="1" applyFont="1" applyFill="1" applyBorder="1" applyAlignment="1">
      <alignment horizontal="right" vertical="center" wrapText="1"/>
    </xf>
    <xf numFmtId="165" fontId="20" fillId="4" borderId="36" xfId="0" applyNumberFormat="1" applyFont="1" applyFill="1" applyBorder="1" applyAlignment="1">
      <alignment horizontal="right" vertical="center" wrapText="1"/>
    </xf>
    <xf numFmtId="0" fontId="20" fillId="3" borderId="42" xfId="0" applyFont="1" applyFill="1" applyBorder="1" applyAlignment="1">
      <alignment horizontal="left" vertical="center" wrapText="1"/>
    </xf>
    <xf numFmtId="0" fontId="20" fillId="3" borderId="43" xfId="0" applyFont="1" applyFill="1" applyBorder="1" applyAlignment="1">
      <alignment horizontal="left" vertical="center" wrapText="1"/>
    </xf>
    <xf numFmtId="166" fontId="20" fillId="3" borderId="40" xfId="0" applyNumberFormat="1" applyFont="1" applyFill="1" applyBorder="1" applyAlignment="1">
      <alignment horizontal="right" vertical="center"/>
    </xf>
    <xf numFmtId="166" fontId="20"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166" fontId="20" fillId="4" borderId="35" xfId="0" applyNumberFormat="1" applyFont="1" applyFill="1" applyBorder="1" applyAlignment="1">
      <alignment horizontal="right" vertical="center"/>
    </xf>
    <xf numFmtId="166" fontId="20" fillId="4" borderId="36" xfId="0" applyNumberFormat="1" applyFont="1" applyFill="1" applyBorder="1" applyAlignment="1">
      <alignment horizontal="right" vertical="center"/>
    </xf>
    <xf numFmtId="9" fontId="11" fillId="3" borderId="40" xfId="0" applyNumberFormat="1" applyFont="1" applyFill="1" applyBorder="1" applyAlignment="1">
      <alignment horizontal="center" vertical="center"/>
    </xf>
    <xf numFmtId="9" fontId="11" fillId="3" borderId="41" xfId="0" applyNumberFormat="1" applyFont="1" applyFill="1" applyBorder="1" applyAlignment="1">
      <alignment horizontal="center" vertical="center"/>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14" borderId="71"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17" fillId="14" borderId="73" xfId="0" applyFont="1" applyFill="1" applyBorder="1" applyAlignment="1">
      <alignment horizontal="center" vertical="center" wrapText="1"/>
    </xf>
    <xf numFmtId="0" fontId="17" fillId="14" borderId="6"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9" fontId="11" fillId="4" borderId="35" xfId="0" applyNumberFormat="1" applyFont="1" applyFill="1" applyBorder="1" applyAlignment="1">
      <alignment horizontal="center" vertical="center"/>
    </xf>
    <xf numFmtId="9" fontId="11" fillId="4" borderId="39" xfId="0" applyNumberFormat="1" applyFont="1" applyFill="1" applyBorder="1" applyAlignment="1">
      <alignment horizontal="center" vertical="center"/>
    </xf>
    <xf numFmtId="0" fontId="19" fillId="7" borderId="12"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5" xfId="0" applyFont="1" applyFill="1" applyBorder="1" applyAlignment="1">
      <alignment horizontal="center" vertical="center" wrapText="1"/>
    </xf>
    <xf numFmtId="164" fontId="5" fillId="14" borderId="47" xfId="0" applyNumberFormat="1" applyFont="1" applyFill="1" applyBorder="1" applyAlignment="1">
      <alignment horizontal="center" vertical="center" wrapText="1"/>
    </xf>
    <xf numFmtId="164" fontId="5" fillId="14" borderId="48" xfId="0" applyNumberFormat="1" applyFont="1" applyFill="1" applyBorder="1" applyAlignment="1">
      <alignment horizontal="center" vertical="center" wrapText="1"/>
    </xf>
    <xf numFmtId="164" fontId="5" fillId="14" borderId="49" xfId="0" applyNumberFormat="1" applyFont="1" applyFill="1" applyBorder="1" applyAlignment="1">
      <alignment horizontal="center" vertical="center" wrapText="1"/>
    </xf>
    <xf numFmtId="0" fontId="18" fillId="14" borderId="74"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75"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5" fillId="20" borderId="19"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8" fillId="14" borderId="76" xfId="0" applyFont="1" applyFill="1" applyBorder="1" applyAlignment="1">
      <alignment horizontal="center" vertical="center" wrapText="1"/>
    </xf>
    <xf numFmtId="0" fontId="18" fillId="14" borderId="53" xfId="0" applyFont="1" applyFill="1" applyBorder="1" applyAlignment="1">
      <alignment horizontal="center" vertical="center" wrapText="1"/>
    </xf>
    <xf numFmtId="0" fontId="18" fillId="14" borderId="9"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FFFF65"/>
      <color rgb="FFFFFF85"/>
      <color rgb="FFFFFFAB"/>
      <color rgb="FFFFFFC5"/>
      <color rgb="FFFFFF4B"/>
      <color rgb="FF000000"/>
      <color rgb="FFC9F1FF"/>
      <color rgb="FFAFEAFF"/>
      <color rgb="FF9BE5FF"/>
      <color rgb="FFB9ED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219075</xdr:colOff>
      <xdr:row>17</xdr:row>
      <xdr:rowOff>228600</xdr:rowOff>
    </xdr:from>
    <xdr:to>
      <xdr:col>7</xdr:col>
      <xdr:colOff>914400</xdr:colOff>
      <xdr:row>17</xdr:row>
      <xdr:rowOff>228600</xdr:rowOff>
    </xdr:to>
    <xdr:sp macro="" textlink="">
      <xdr:nvSpPr>
        <xdr:cNvPr id="22" name="Line 8"/>
        <xdr:cNvSpPr>
          <a:spLocks noChangeShapeType="1"/>
        </xdr:cNvSpPr>
      </xdr:nvSpPr>
      <xdr:spPr bwMode="auto">
        <a:xfrm>
          <a:off x="7534275" y="61817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16</xdr:row>
      <xdr:rowOff>0</xdr:rowOff>
    </xdr:from>
    <xdr:to>
      <xdr:col>7</xdr:col>
      <xdr:colOff>1000125</xdr:colOff>
      <xdr:row>16</xdr:row>
      <xdr:rowOff>0</xdr:rowOff>
    </xdr:to>
    <xdr:sp macro="" textlink="">
      <xdr:nvSpPr>
        <xdr:cNvPr id="23" name="Line 22"/>
        <xdr:cNvSpPr>
          <a:spLocks noChangeShapeType="1"/>
        </xdr:cNvSpPr>
      </xdr:nvSpPr>
      <xdr:spPr bwMode="auto">
        <a:xfrm>
          <a:off x="7572375" y="551497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18</xdr:row>
      <xdr:rowOff>228600</xdr:rowOff>
    </xdr:from>
    <xdr:to>
      <xdr:col>7</xdr:col>
      <xdr:colOff>962025</xdr:colOff>
      <xdr:row>18</xdr:row>
      <xdr:rowOff>228600</xdr:rowOff>
    </xdr:to>
    <xdr:sp macro="" textlink="">
      <xdr:nvSpPr>
        <xdr:cNvPr id="24" name="Line 36"/>
        <xdr:cNvSpPr>
          <a:spLocks noChangeShapeType="1"/>
        </xdr:cNvSpPr>
      </xdr:nvSpPr>
      <xdr:spPr bwMode="auto">
        <a:xfrm>
          <a:off x="7581900" y="66198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228600</xdr:rowOff>
    </xdr:from>
    <xdr:to>
      <xdr:col>7</xdr:col>
      <xdr:colOff>914400</xdr:colOff>
      <xdr:row>5</xdr:row>
      <xdr:rowOff>228600</xdr:rowOff>
    </xdr:to>
    <xdr:sp macro="" textlink="">
      <xdr:nvSpPr>
        <xdr:cNvPr id="25" name="Line 37"/>
        <xdr:cNvSpPr>
          <a:spLocks noChangeShapeType="1"/>
        </xdr:cNvSpPr>
      </xdr:nvSpPr>
      <xdr:spPr bwMode="auto">
        <a:xfrm>
          <a:off x="7534275" y="26765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16</xdr:row>
      <xdr:rowOff>228600</xdr:rowOff>
    </xdr:from>
    <xdr:to>
      <xdr:col>7</xdr:col>
      <xdr:colOff>914400</xdr:colOff>
      <xdr:row>16</xdr:row>
      <xdr:rowOff>228600</xdr:rowOff>
    </xdr:to>
    <xdr:sp macro="" textlink="">
      <xdr:nvSpPr>
        <xdr:cNvPr id="26" name="Line 42"/>
        <xdr:cNvSpPr>
          <a:spLocks noChangeShapeType="1"/>
        </xdr:cNvSpPr>
      </xdr:nvSpPr>
      <xdr:spPr bwMode="auto">
        <a:xfrm>
          <a:off x="7534275" y="57435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11</xdr:row>
      <xdr:rowOff>219075</xdr:rowOff>
    </xdr:from>
    <xdr:to>
      <xdr:col>7</xdr:col>
      <xdr:colOff>933450</xdr:colOff>
      <xdr:row>11</xdr:row>
      <xdr:rowOff>219075</xdr:rowOff>
    </xdr:to>
    <xdr:sp macro="" textlink="">
      <xdr:nvSpPr>
        <xdr:cNvPr id="30" name="Line 33"/>
        <xdr:cNvSpPr>
          <a:spLocks noChangeShapeType="1"/>
        </xdr:cNvSpPr>
      </xdr:nvSpPr>
      <xdr:spPr bwMode="auto">
        <a:xfrm>
          <a:off x="7553325" y="12306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6</xdr:row>
      <xdr:rowOff>228600</xdr:rowOff>
    </xdr:from>
    <xdr:to>
      <xdr:col>7</xdr:col>
      <xdr:colOff>971550</xdr:colOff>
      <xdr:row>6</xdr:row>
      <xdr:rowOff>228600</xdr:rowOff>
    </xdr:to>
    <xdr:sp macro="" textlink="">
      <xdr:nvSpPr>
        <xdr:cNvPr id="35" name="Line 48"/>
        <xdr:cNvSpPr>
          <a:spLocks noChangeShapeType="1"/>
        </xdr:cNvSpPr>
      </xdr:nvSpPr>
      <xdr:spPr bwMode="auto">
        <a:xfrm>
          <a:off x="7591425" y="101250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37" name="Line 38"/>
        <xdr:cNvSpPr>
          <a:spLocks noChangeShapeType="1"/>
        </xdr:cNvSpPr>
      </xdr:nvSpPr>
      <xdr:spPr bwMode="auto">
        <a:xfrm>
          <a:off x="7534275" y="118776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38" name="Line 49"/>
        <xdr:cNvSpPr>
          <a:spLocks noChangeShapeType="1"/>
        </xdr:cNvSpPr>
      </xdr:nvSpPr>
      <xdr:spPr bwMode="auto">
        <a:xfrm>
          <a:off x="7534275" y="101250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295275</xdr:colOff>
      <xdr:row>7</xdr:row>
      <xdr:rowOff>228600</xdr:rowOff>
    </xdr:from>
    <xdr:to>
      <xdr:col>7</xdr:col>
      <xdr:colOff>990600</xdr:colOff>
      <xdr:row>7</xdr:row>
      <xdr:rowOff>228600</xdr:rowOff>
    </xdr:to>
    <xdr:sp macro="" textlink="">
      <xdr:nvSpPr>
        <xdr:cNvPr id="39" name="Line 49"/>
        <xdr:cNvSpPr>
          <a:spLocks noChangeShapeType="1"/>
        </xdr:cNvSpPr>
      </xdr:nvSpPr>
      <xdr:spPr bwMode="auto">
        <a:xfrm>
          <a:off x="7813675" y="4102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9</xdr:row>
      <xdr:rowOff>219075</xdr:rowOff>
    </xdr:from>
    <xdr:to>
      <xdr:col>7</xdr:col>
      <xdr:colOff>933450</xdr:colOff>
      <xdr:row>9</xdr:row>
      <xdr:rowOff>219075</xdr:rowOff>
    </xdr:to>
    <xdr:sp macro="" textlink="">
      <xdr:nvSpPr>
        <xdr:cNvPr id="40" name="Line 33"/>
        <xdr:cNvSpPr>
          <a:spLocks noChangeShapeType="1"/>
        </xdr:cNvSpPr>
      </xdr:nvSpPr>
      <xdr:spPr bwMode="auto">
        <a:xfrm>
          <a:off x="7553325" y="114300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41" name="Line 43"/>
        <xdr:cNvSpPr>
          <a:spLocks noChangeShapeType="1"/>
        </xdr:cNvSpPr>
      </xdr:nvSpPr>
      <xdr:spPr bwMode="auto">
        <a:xfrm>
          <a:off x="7534275" y="7058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20</xdr:row>
      <xdr:rowOff>228600</xdr:rowOff>
    </xdr:from>
    <xdr:to>
      <xdr:col>7</xdr:col>
      <xdr:colOff>914400</xdr:colOff>
      <xdr:row>20</xdr:row>
      <xdr:rowOff>228600</xdr:rowOff>
    </xdr:to>
    <xdr:sp macro="" textlink="">
      <xdr:nvSpPr>
        <xdr:cNvPr id="43" name="Line 39"/>
        <xdr:cNvSpPr>
          <a:spLocks noChangeShapeType="1"/>
        </xdr:cNvSpPr>
      </xdr:nvSpPr>
      <xdr:spPr bwMode="auto">
        <a:xfrm>
          <a:off x="7534275" y="7934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231775</xdr:colOff>
      <xdr:row>8</xdr:row>
      <xdr:rowOff>215900</xdr:rowOff>
    </xdr:from>
    <xdr:to>
      <xdr:col>7</xdr:col>
      <xdr:colOff>927100</xdr:colOff>
      <xdr:row>8</xdr:row>
      <xdr:rowOff>215900</xdr:rowOff>
    </xdr:to>
    <xdr:sp macro="" textlink="">
      <xdr:nvSpPr>
        <xdr:cNvPr id="44" name="Line 49"/>
        <xdr:cNvSpPr>
          <a:spLocks noChangeShapeType="1"/>
        </xdr:cNvSpPr>
      </xdr:nvSpPr>
      <xdr:spPr bwMode="auto">
        <a:xfrm>
          <a:off x="7750175" y="4533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15</xdr:row>
      <xdr:rowOff>228600</xdr:rowOff>
    </xdr:from>
    <xdr:to>
      <xdr:col>7</xdr:col>
      <xdr:colOff>914400</xdr:colOff>
      <xdr:row>15</xdr:row>
      <xdr:rowOff>228600</xdr:rowOff>
    </xdr:to>
    <xdr:sp macro="" textlink="">
      <xdr:nvSpPr>
        <xdr:cNvPr id="17" name="Line 38"/>
        <xdr:cNvSpPr>
          <a:spLocks noChangeShapeType="1"/>
        </xdr:cNvSpPr>
      </xdr:nvSpPr>
      <xdr:spPr bwMode="auto">
        <a:xfrm>
          <a:off x="7889875" y="6769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19" name="Line 33"/>
        <xdr:cNvSpPr>
          <a:spLocks noChangeShapeType="1"/>
        </xdr:cNvSpPr>
      </xdr:nvSpPr>
      <xdr:spPr bwMode="auto">
        <a:xfrm>
          <a:off x="7924800" y="2311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12</xdr:row>
      <xdr:rowOff>215900</xdr:rowOff>
    </xdr:from>
    <xdr:to>
      <xdr:col>7</xdr:col>
      <xdr:colOff>898525</xdr:colOff>
      <xdr:row>12</xdr:row>
      <xdr:rowOff>215900</xdr:rowOff>
    </xdr:to>
    <xdr:sp macro="" textlink="">
      <xdr:nvSpPr>
        <xdr:cNvPr id="20" name="Line 33"/>
        <xdr:cNvSpPr>
          <a:spLocks noChangeShapeType="1"/>
        </xdr:cNvSpPr>
      </xdr:nvSpPr>
      <xdr:spPr bwMode="auto">
        <a:xfrm>
          <a:off x="7874000"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13</xdr:row>
      <xdr:rowOff>215900</xdr:rowOff>
    </xdr:from>
    <xdr:to>
      <xdr:col>7</xdr:col>
      <xdr:colOff>936625</xdr:colOff>
      <xdr:row>13</xdr:row>
      <xdr:rowOff>215900</xdr:rowOff>
    </xdr:to>
    <xdr:sp macro="" textlink="">
      <xdr:nvSpPr>
        <xdr:cNvPr id="21" name="Line 33"/>
        <xdr:cNvSpPr>
          <a:spLocks noChangeShapeType="1"/>
        </xdr:cNvSpPr>
      </xdr:nvSpPr>
      <xdr:spPr bwMode="auto">
        <a:xfrm>
          <a:off x="7912100" y="6311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14</xdr:row>
      <xdr:rowOff>215900</xdr:rowOff>
    </xdr:from>
    <xdr:to>
      <xdr:col>7</xdr:col>
      <xdr:colOff>923925</xdr:colOff>
      <xdr:row>14</xdr:row>
      <xdr:rowOff>215900</xdr:rowOff>
    </xdr:to>
    <xdr:sp macro="" textlink="">
      <xdr:nvSpPr>
        <xdr:cNvPr id="27" name="Line 33"/>
        <xdr:cNvSpPr>
          <a:spLocks noChangeShapeType="1"/>
        </xdr:cNvSpPr>
      </xdr:nvSpPr>
      <xdr:spPr bwMode="auto">
        <a:xfrm>
          <a:off x="7899400" y="7645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21</xdr:row>
      <xdr:rowOff>254000</xdr:rowOff>
    </xdr:from>
    <xdr:to>
      <xdr:col>7</xdr:col>
      <xdr:colOff>923925</xdr:colOff>
      <xdr:row>21</xdr:row>
      <xdr:rowOff>254000</xdr:rowOff>
    </xdr:to>
    <xdr:sp macro="" textlink="">
      <xdr:nvSpPr>
        <xdr:cNvPr id="28" name="Line 33"/>
        <xdr:cNvSpPr>
          <a:spLocks noChangeShapeType="1"/>
        </xdr:cNvSpPr>
      </xdr:nvSpPr>
      <xdr:spPr bwMode="auto">
        <a:xfrm>
          <a:off x="7899400" y="10350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22</xdr:row>
      <xdr:rowOff>266700</xdr:rowOff>
    </xdr:from>
    <xdr:to>
      <xdr:col>7</xdr:col>
      <xdr:colOff>936625</xdr:colOff>
      <xdr:row>22</xdr:row>
      <xdr:rowOff>266700</xdr:rowOff>
    </xdr:to>
    <xdr:sp macro="" textlink="">
      <xdr:nvSpPr>
        <xdr:cNvPr id="29" name="Line 33"/>
        <xdr:cNvSpPr>
          <a:spLocks noChangeShapeType="1"/>
        </xdr:cNvSpPr>
      </xdr:nvSpPr>
      <xdr:spPr bwMode="auto">
        <a:xfrm>
          <a:off x="7912100" y="1087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23</xdr:row>
      <xdr:rowOff>266700</xdr:rowOff>
    </xdr:from>
    <xdr:to>
      <xdr:col>7</xdr:col>
      <xdr:colOff>923925</xdr:colOff>
      <xdr:row>23</xdr:row>
      <xdr:rowOff>266700</xdr:rowOff>
    </xdr:to>
    <xdr:sp macro="" textlink="">
      <xdr:nvSpPr>
        <xdr:cNvPr id="32" name="Line 33"/>
        <xdr:cNvSpPr>
          <a:spLocks noChangeShapeType="1"/>
        </xdr:cNvSpPr>
      </xdr:nvSpPr>
      <xdr:spPr bwMode="auto">
        <a:xfrm>
          <a:off x="7899400" y="11379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25</xdr:row>
      <xdr:rowOff>266700</xdr:rowOff>
    </xdr:from>
    <xdr:to>
      <xdr:col>7</xdr:col>
      <xdr:colOff>962025</xdr:colOff>
      <xdr:row>25</xdr:row>
      <xdr:rowOff>266700</xdr:rowOff>
    </xdr:to>
    <xdr:sp macro="" textlink="">
      <xdr:nvSpPr>
        <xdr:cNvPr id="33" name="Line 33"/>
        <xdr:cNvSpPr>
          <a:spLocks noChangeShapeType="1"/>
        </xdr:cNvSpPr>
      </xdr:nvSpPr>
      <xdr:spPr bwMode="auto">
        <a:xfrm>
          <a:off x="7937500" y="11887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304800</xdr:colOff>
      <xdr:row>24</xdr:row>
      <xdr:rowOff>266700</xdr:rowOff>
    </xdr:from>
    <xdr:to>
      <xdr:col>7</xdr:col>
      <xdr:colOff>1000125</xdr:colOff>
      <xdr:row>24</xdr:row>
      <xdr:rowOff>266700</xdr:rowOff>
    </xdr:to>
    <xdr:sp macro="" textlink="">
      <xdr:nvSpPr>
        <xdr:cNvPr id="34" name="Line 33"/>
        <xdr:cNvSpPr>
          <a:spLocks noChangeShapeType="1"/>
        </xdr:cNvSpPr>
      </xdr:nvSpPr>
      <xdr:spPr bwMode="auto">
        <a:xfrm>
          <a:off x="7975600" y="12395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26</xdr:row>
      <xdr:rowOff>266700</xdr:rowOff>
    </xdr:from>
    <xdr:to>
      <xdr:col>7</xdr:col>
      <xdr:colOff>936625</xdr:colOff>
      <xdr:row>26</xdr:row>
      <xdr:rowOff>266700</xdr:rowOff>
    </xdr:to>
    <xdr:sp macro="" textlink="">
      <xdr:nvSpPr>
        <xdr:cNvPr id="36" name="Line 33"/>
        <xdr:cNvSpPr>
          <a:spLocks noChangeShapeType="1"/>
        </xdr:cNvSpPr>
      </xdr:nvSpPr>
      <xdr:spPr bwMode="auto">
        <a:xfrm>
          <a:off x="7912100" y="12903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27</xdr:row>
      <xdr:rowOff>266700</xdr:rowOff>
    </xdr:from>
    <xdr:to>
      <xdr:col>7</xdr:col>
      <xdr:colOff>936625</xdr:colOff>
      <xdr:row>27</xdr:row>
      <xdr:rowOff>266700</xdr:rowOff>
    </xdr:to>
    <xdr:sp macro="" textlink="">
      <xdr:nvSpPr>
        <xdr:cNvPr id="42" name="Line 33"/>
        <xdr:cNvSpPr>
          <a:spLocks noChangeShapeType="1"/>
        </xdr:cNvSpPr>
      </xdr:nvSpPr>
      <xdr:spPr bwMode="auto">
        <a:xfrm>
          <a:off x="7912100" y="1341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28</xdr:row>
      <xdr:rowOff>266700</xdr:rowOff>
    </xdr:from>
    <xdr:to>
      <xdr:col>7</xdr:col>
      <xdr:colOff>962025</xdr:colOff>
      <xdr:row>28</xdr:row>
      <xdr:rowOff>266700</xdr:rowOff>
    </xdr:to>
    <xdr:sp macro="" textlink="">
      <xdr:nvSpPr>
        <xdr:cNvPr id="45" name="Line 33"/>
        <xdr:cNvSpPr>
          <a:spLocks noChangeShapeType="1"/>
        </xdr:cNvSpPr>
      </xdr:nvSpPr>
      <xdr:spPr bwMode="auto">
        <a:xfrm>
          <a:off x="7937500" y="13919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showGridLines="0" tabSelected="1" zoomScale="75" zoomScaleNormal="75" zoomScaleSheetLayoutView="75" workbookViewId="0">
      <selection sqref="A1:N1"/>
    </sheetView>
  </sheetViews>
  <sheetFormatPr defaultRowHeight="12.75"/>
  <cols>
    <col min="1" max="1" width="4.5703125" style="1" customWidth="1"/>
    <col min="2" max="2" width="38.42578125" style="1" customWidth="1"/>
    <col min="3" max="3" width="25.42578125" style="1" customWidth="1"/>
    <col min="4" max="4" width="12.7109375" style="1" bestFit="1" customWidth="1"/>
    <col min="5" max="5" width="13.140625" style="3" bestFit="1" customWidth="1"/>
    <col min="6" max="6" width="10.5703125" style="4" bestFit="1" customWidth="1"/>
    <col min="7" max="7" width="8.42578125" style="1" bestFit="1" customWidth="1"/>
    <col min="8" max="8" width="19.28515625" style="1" customWidth="1"/>
    <col min="9" max="9" width="16.5703125" style="5" customWidth="1"/>
    <col min="10" max="10" width="10.140625" style="6" customWidth="1"/>
    <col min="11" max="11" width="15.140625" style="1" customWidth="1"/>
    <col min="12" max="12" width="8.7109375" style="1" bestFit="1" customWidth="1"/>
    <col min="13" max="13" width="10.85546875" style="1" bestFit="1" customWidth="1"/>
    <col min="14" max="14" width="8.7109375" style="1" bestFit="1" customWidth="1"/>
    <col min="15" max="15" width="5.28515625" style="1" hidden="1" customWidth="1"/>
    <col min="16" max="16" width="26.85546875" style="1" bestFit="1" customWidth="1"/>
    <col min="17" max="17" width="20.140625" style="1" bestFit="1" customWidth="1"/>
    <col min="18" max="18" width="13" style="1" bestFit="1" customWidth="1"/>
    <col min="19" max="16384" width="9.140625" style="1"/>
  </cols>
  <sheetData>
    <row r="1" spans="1:14" ht="39.950000000000003" customHeight="1">
      <c r="A1" s="229" t="s">
        <v>30</v>
      </c>
      <c r="B1" s="230"/>
      <c r="C1" s="230"/>
      <c r="D1" s="230"/>
      <c r="E1" s="230"/>
      <c r="F1" s="230"/>
      <c r="G1" s="230"/>
      <c r="H1" s="230"/>
      <c r="I1" s="230"/>
      <c r="J1" s="230"/>
      <c r="K1" s="230"/>
      <c r="L1" s="230"/>
      <c r="M1" s="230"/>
      <c r="N1" s="231"/>
    </row>
    <row r="2" spans="1:14" ht="30" customHeight="1" thickBot="1">
      <c r="A2" s="242" t="s">
        <v>93</v>
      </c>
      <c r="B2" s="242"/>
      <c r="C2" s="242"/>
      <c r="D2" s="242"/>
      <c r="E2" s="242"/>
      <c r="F2" s="242"/>
      <c r="G2" s="242"/>
      <c r="H2" s="242"/>
      <c r="I2" s="242"/>
      <c r="J2" s="242"/>
      <c r="K2" s="242"/>
      <c r="L2" s="242"/>
      <c r="M2" s="242"/>
      <c r="N2" s="242"/>
    </row>
    <row r="3" spans="1:14" ht="39" customHeight="1">
      <c r="A3" s="259" t="s">
        <v>36</v>
      </c>
      <c r="B3" s="193" t="s">
        <v>8</v>
      </c>
      <c r="C3" s="261" t="s">
        <v>9</v>
      </c>
      <c r="D3" s="257" t="s">
        <v>13</v>
      </c>
      <c r="E3" s="240" t="s">
        <v>94</v>
      </c>
      <c r="F3" s="240"/>
      <c r="G3" s="222" t="s">
        <v>17</v>
      </c>
      <c r="H3" s="253" t="s">
        <v>95</v>
      </c>
      <c r="I3" s="254"/>
      <c r="J3" s="238" t="s">
        <v>65</v>
      </c>
      <c r="K3" s="243" t="s">
        <v>70</v>
      </c>
      <c r="L3" s="244"/>
      <c r="M3" s="251" t="s">
        <v>96</v>
      </c>
      <c r="N3" s="252"/>
    </row>
    <row r="4" spans="1:14" ht="56.25" customHeight="1" thickBot="1">
      <c r="A4" s="260"/>
      <c r="B4" s="194"/>
      <c r="C4" s="262"/>
      <c r="D4" s="258"/>
      <c r="E4" s="241"/>
      <c r="F4" s="241"/>
      <c r="G4" s="223"/>
      <c r="H4" s="255"/>
      <c r="I4" s="256"/>
      <c r="J4" s="239"/>
      <c r="K4" s="245"/>
      <c r="L4" s="246"/>
      <c r="M4" s="15" t="s">
        <v>29</v>
      </c>
      <c r="N4" s="19" t="s">
        <v>39</v>
      </c>
    </row>
    <row r="5" spans="1:14" s="33" customFormat="1" ht="35.1" customHeight="1">
      <c r="A5" s="86">
        <v>1</v>
      </c>
      <c r="B5" s="87" t="s">
        <v>53</v>
      </c>
      <c r="C5" s="88" t="s">
        <v>49</v>
      </c>
      <c r="D5" s="89" t="s">
        <v>44</v>
      </c>
      <c r="E5" s="168">
        <v>1.085143</v>
      </c>
      <c r="F5" s="90" t="s">
        <v>45</v>
      </c>
      <c r="G5" s="91">
        <v>1.07</v>
      </c>
      <c r="H5" s="92" t="s">
        <v>85</v>
      </c>
      <c r="I5" s="93">
        <f t="shared" ref="I5:I21" si="0">(E5*1000)/(8250*1.07)</f>
        <v>0.12292755593316342</v>
      </c>
      <c r="J5" s="94">
        <f>+(I5/$I$5)*100</f>
        <v>100</v>
      </c>
      <c r="K5" s="168">
        <v>1.07131</v>
      </c>
      <c r="L5" s="95" t="s">
        <v>46</v>
      </c>
      <c r="M5" s="164">
        <f>+(E5/K5)-1</f>
        <v>1.2912228953337435E-2</v>
      </c>
      <c r="N5" s="96">
        <v>5</v>
      </c>
    </row>
    <row r="6" spans="1:14" s="33" customFormat="1" ht="35.1" customHeight="1">
      <c r="A6" s="97">
        <v>2</v>
      </c>
      <c r="B6" s="98" t="s">
        <v>54</v>
      </c>
      <c r="C6" s="88" t="s">
        <v>43</v>
      </c>
      <c r="D6" s="89" t="s">
        <v>44</v>
      </c>
      <c r="E6" s="168">
        <v>1.0884756600000001</v>
      </c>
      <c r="F6" s="90" t="s">
        <v>45</v>
      </c>
      <c r="G6" s="91">
        <v>1.07</v>
      </c>
      <c r="H6" s="92" t="s">
        <v>75</v>
      </c>
      <c r="I6" s="93">
        <f t="shared" si="0"/>
        <v>0.12330508751062023</v>
      </c>
      <c r="J6" s="94">
        <f t="shared" ref="J6:J27" si="1">+(I6/$I$5)*100</f>
        <v>100.30711712649854</v>
      </c>
      <c r="K6" s="168">
        <v>1.12472408</v>
      </c>
      <c r="L6" s="95" t="s">
        <v>46</v>
      </c>
      <c r="M6" s="164">
        <f>+(E6/K6)-1</f>
        <v>-3.2228722265820076E-2</v>
      </c>
      <c r="N6" s="96">
        <v>2</v>
      </c>
    </row>
    <row r="7" spans="1:14" s="33" customFormat="1" ht="35.1" customHeight="1">
      <c r="A7" s="97">
        <v>3</v>
      </c>
      <c r="B7" s="99" t="s">
        <v>55</v>
      </c>
      <c r="C7" s="88" t="s">
        <v>47</v>
      </c>
      <c r="D7" s="89" t="s">
        <v>44</v>
      </c>
      <c r="E7" s="168">
        <v>1.0924119999999999</v>
      </c>
      <c r="F7" s="90" t="s">
        <v>45</v>
      </c>
      <c r="G7" s="91">
        <v>1.07</v>
      </c>
      <c r="H7" s="92" t="s">
        <v>86</v>
      </c>
      <c r="I7" s="93">
        <f t="shared" si="0"/>
        <v>0.12375100538091192</v>
      </c>
      <c r="J7" s="94">
        <f t="shared" si="1"/>
        <v>100.66986563061273</v>
      </c>
      <c r="K7" s="168">
        <v>1.07131</v>
      </c>
      <c r="L7" s="95" t="s">
        <v>46</v>
      </c>
      <c r="M7" s="164">
        <f t="shared" ref="M7" si="2">+(E7/K7)-1</f>
        <v>1.9697379843369278E-2</v>
      </c>
      <c r="N7" s="96">
        <v>6</v>
      </c>
    </row>
    <row r="8" spans="1:14" s="33" customFormat="1" ht="35.1" customHeight="1">
      <c r="A8" s="86">
        <v>4</v>
      </c>
      <c r="B8" s="98" t="s">
        <v>56</v>
      </c>
      <c r="C8" s="88" t="s">
        <v>43</v>
      </c>
      <c r="D8" s="89" t="s">
        <v>44</v>
      </c>
      <c r="E8" s="168">
        <v>1.11581508</v>
      </c>
      <c r="F8" s="90" t="s">
        <v>45</v>
      </c>
      <c r="G8" s="91">
        <v>1.07</v>
      </c>
      <c r="H8" s="92" t="s">
        <v>76</v>
      </c>
      <c r="I8" s="93">
        <f t="shared" si="0"/>
        <v>0.12640216142735766</v>
      </c>
      <c r="J8" s="94">
        <f t="shared" si="1"/>
        <v>102.82654728455141</v>
      </c>
      <c r="K8" s="168">
        <v>1.12472408</v>
      </c>
      <c r="L8" s="95" t="s">
        <v>46</v>
      </c>
      <c r="M8" s="164">
        <f t="shared" ref="M8:M14" si="3">+(E8/K8)-1</f>
        <v>-7.9210538463798663E-3</v>
      </c>
      <c r="N8" s="96">
        <v>4</v>
      </c>
    </row>
    <row r="9" spans="1:14" s="33" customFormat="1" ht="35.1" customHeight="1">
      <c r="A9" s="100">
        <v>5</v>
      </c>
      <c r="B9" s="101" t="s">
        <v>57</v>
      </c>
      <c r="C9" s="102" t="s">
        <v>47</v>
      </c>
      <c r="D9" s="103" t="s">
        <v>44</v>
      </c>
      <c r="E9" s="169">
        <v>1.1228199999999999</v>
      </c>
      <c r="F9" s="104" t="s">
        <v>45</v>
      </c>
      <c r="G9" s="105">
        <v>1.07</v>
      </c>
      <c r="H9" s="106" t="s">
        <v>87</v>
      </c>
      <c r="I9" s="107">
        <f t="shared" si="0"/>
        <v>0.12719569527046162</v>
      </c>
      <c r="J9" s="108">
        <f t="shared" si="1"/>
        <v>103.4720769520699</v>
      </c>
      <c r="K9" s="169">
        <v>1.07131</v>
      </c>
      <c r="L9" s="109" t="s">
        <v>46</v>
      </c>
      <c r="M9" s="165">
        <f t="shared" si="3"/>
        <v>4.8081320999523891E-2</v>
      </c>
      <c r="N9" s="110">
        <v>9</v>
      </c>
    </row>
    <row r="10" spans="1:14" s="33" customFormat="1" ht="35.1" customHeight="1">
      <c r="A10" s="100">
        <v>6</v>
      </c>
      <c r="B10" s="111" t="s">
        <v>58</v>
      </c>
      <c r="C10" s="102" t="s">
        <v>50</v>
      </c>
      <c r="D10" s="103" t="s">
        <v>44</v>
      </c>
      <c r="E10" s="169">
        <v>1.1311857599999999</v>
      </c>
      <c r="F10" s="104" t="s">
        <v>45</v>
      </c>
      <c r="G10" s="105">
        <v>1.07</v>
      </c>
      <c r="H10" s="106" t="s">
        <v>91</v>
      </c>
      <c r="I10" s="107">
        <f t="shared" si="0"/>
        <v>0.1281433882752761</v>
      </c>
      <c r="J10" s="108">
        <f t="shared" si="1"/>
        <v>104.24301313283131</v>
      </c>
      <c r="K10" s="169">
        <v>1.2297901</v>
      </c>
      <c r="L10" s="109" t="s">
        <v>46</v>
      </c>
      <c r="M10" s="165">
        <f t="shared" si="3"/>
        <v>-8.017981279894848E-2</v>
      </c>
      <c r="N10" s="110">
        <v>1</v>
      </c>
    </row>
    <row r="11" spans="1:14" s="33" customFormat="1" ht="35.1" customHeight="1">
      <c r="A11" s="112">
        <v>7</v>
      </c>
      <c r="B11" s="113" t="s">
        <v>59</v>
      </c>
      <c r="C11" s="102" t="s">
        <v>48</v>
      </c>
      <c r="D11" s="103" t="s">
        <v>44</v>
      </c>
      <c r="E11" s="169">
        <v>1.134647</v>
      </c>
      <c r="F11" s="104" t="s">
        <v>45</v>
      </c>
      <c r="G11" s="105">
        <v>1.07</v>
      </c>
      <c r="H11" s="106" t="s">
        <v>82</v>
      </c>
      <c r="I11" s="107">
        <f t="shared" si="0"/>
        <v>0.12853548569810253</v>
      </c>
      <c r="J11" s="108">
        <f t="shared" si="1"/>
        <v>104.5619793888916</v>
      </c>
      <c r="K11" s="169">
        <v>1.0977520000000001</v>
      </c>
      <c r="L11" s="109" t="s">
        <v>46</v>
      </c>
      <c r="M11" s="165">
        <f t="shared" si="3"/>
        <v>3.3609594881175209E-2</v>
      </c>
      <c r="N11" s="110">
        <v>7</v>
      </c>
    </row>
    <row r="12" spans="1:14" s="33" customFormat="1" ht="35.1" customHeight="1">
      <c r="A12" s="100">
        <v>8</v>
      </c>
      <c r="B12" s="111" t="s">
        <v>52</v>
      </c>
      <c r="C12" s="102" t="s">
        <v>51</v>
      </c>
      <c r="D12" s="103" t="s">
        <v>44</v>
      </c>
      <c r="E12" s="169">
        <v>1.1476455800000001</v>
      </c>
      <c r="F12" s="104" t="s">
        <v>45</v>
      </c>
      <c r="G12" s="105">
        <v>1.07</v>
      </c>
      <c r="H12" s="106" t="s">
        <v>80</v>
      </c>
      <c r="I12" s="107">
        <f t="shared" si="0"/>
        <v>0.13000799546870576</v>
      </c>
      <c r="J12" s="108">
        <f t="shared" si="1"/>
        <v>105.75984731966201</v>
      </c>
      <c r="K12" s="169">
        <v>1.1584200920000001</v>
      </c>
      <c r="L12" s="109" t="s">
        <v>46</v>
      </c>
      <c r="M12" s="165">
        <f t="shared" si="3"/>
        <v>-9.3010403345110682E-3</v>
      </c>
      <c r="N12" s="110">
        <v>3</v>
      </c>
    </row>
    <row r="13" spans="1:14" s="33" customFormat="1" ht="35.1" customHeight="1">
      <c r="A13" s="114">
        <v>9</v>
      </c>
      <c r="B13" s="115" t="s">
        <v>60</v>
      </c>
      <c r="C13" s="116" t="s">
        <v>47</v>
      </c>
      <c r="D13" s="117" t="s">
        <v>44</v>
      </c>
      <c r="E13" s="170">
        <v>1.165082</v>
      </c>
      <c r="F13" s="118" t="s">
        <v>45</v>
      </c>
      <c r="G13" s="119">
        <v>1.07</v>
      </c>
      <c r="H13" s="120" t="s">
        <v>88</v>
      </c>
      <c r="I13" s="121">
        <f t="shared" si="0"/>
        <v>0.13198323421127159</v>
      </c>
      <c r="J13" s="122">
        <f t="shared" si="1"/>
        <v>107.36667886167996</v>
      </c>
      <c r="K13" s="170">
        <v>1.07131</v>
      </c>
      <c r="L13" s="123" t="s">
        <v>46</v>
      </c>
      <c r="M13" s="166">
        <f t="shared" si="3"/>
        <v>8.7530220011014626E-2</v>
      </c>
      <c r="N13" s="124">
        <v>11</v>
      </c>
    </row>
    <row r="14" spans="1:14" s="33" customFormat="1" ht="35.1" customHeight="1">
      <c r="A14" s="125">
        <v>10</v>
      </c>
      <c r="B14" s="126" t="s">
        <v>61</v>
      </c>
      <c r="C14" s="116" t="s">
        <v>43</v>
      </c>
      <c r="D14" s="117" t="s">
        <v>44</v>
      </c>
      <c r="E14" s="170">
        <v>1.1693717400000001</v>
      </c>
      <c r="F14" s="118" t="s">
        <v>45</v>
      </c>
      <c r="G14" s="119">
        <v>1.07</v>
      </c>
      <c r="H14" s="120" t="s">
        <v>77</v>
      </c>
      <c r="I14" s="121">
        <f t="shared" si="0"/>
        <v>0.13246918606627017</v>
      </c>
      <c r="J14" s="122">
        <f t="shared" si="1"/>
        <v>107.76199450210709</v>
      </c>
      <c r="K14" s="170">
        <v>1.12472408</v>
      </c>
      <c r="L14" s="123" t="s">
        <v>46</v>
      </c>
      <c r="M14" s="166">
        <f t="shared" si="3"/>
        <v>3.9696544951718371E-2</v>
      </c>
      <c r="N14" s="124">
        <v>8</v>
      </c>
    </row>
    <row r="15" spans="1:14" s="33" customFormat="1" ht="35.1" customHeight="1">
      <c r="A15" s="114">
        <v>11</v>
      </c>
      <c r="B15" s="126" t="s">
        <v>63</v>
      </c>
      <c r="C15" s="116" t="s">
        <v>43</v>
      </c>
      <c r="D15" s="117" t="s">
        <v>44</v>
      </c>
      <c r="E15" s="170">
        <v>1.2188963399999999</v>
      </c>
      <c r="F15" s="118" t="s">
        <v>45</v>
      </c>
      <c r="G15" s="119">
        <v>1.07</v>
      </c>
      <c r="H15" s="120" t="s">
        <v>78</v>
      </c>
      <c r="I15" s="121">
        <f>(E15*1000)/(8250*1.07)</f>
        <v>0.13807944944774853</v>
      </c>
      <c r="J15" s="122">
        <f>+(I15/$I$5)*100</f>
        <v>112.32587225831065</v>
      </c>
      <c r="K15" s="170">
        <v>1.12472408</v>
      </c>
      <c r="L15" s="123" t="s">
        <v>46</v>
      </c>
      <c r="M15" s="166">
        <f>+(E15/K15)-1</f>
        <v>8.3729211167951512E-2</v>
      </c>
      <c r="N15" s="124">
        <v>10</v>
      </c>
    </row>
    <row r="16" spans="1:14" s="33" customFormat="1" ht="35.1" customHeight="1">
      <c r="A16" s="114">
        <v>12</v>
      </c>
      <c r="B16" s="126" t="s">
        <v>67</v>
      </c>
      <c r="C16" s="116" t="s">
        <v>48</v>
      </c>
      <c r="D16" s="117" t="s">
        <v>44</v>
      </c>
      <c r="E16" s="170">
        <v>1.220639</v>
      </c>
      <c r="F16" s="118" t="s">
        <v>45</v>
      </c>
      <c r="G16" s="119">
        <v>1.07</v>
      </c>
      <c r="H16" s="120" t="s">
        <v>83</v>
      </c>
      <c r="I16" s="121">
        <f t="shared" si="0"/>
        <v>0.13827686207873124</v>
      </c>
      <c r="J16" s="122">
        <f t="shared" ref="J16" si="4">+(I16/$I$5)*100</f>
        <v>112.486464917527</v>
      </c>
      <c r="K16" s="170">
        <v>1.0977520000000001</v>
      </c>
      <c r="L16" s="123" t="s">
        <v>46</v>
      </c>
      <c r="M16" s="166">
        <f t="shared" ref="M16" si="5">+(E16/K16)-1</f>
        <v>0.11194422784016789</v>
      </c>
      <c r="N16" s="124">
        <v>14</v>
      </c>
    </row>
    <row r="17" spans="1:14" s="33" customFormat="1" ht="35.1" customHeight="1">
      <c r="A17" s="127">
        <v>13</v>
      </c>
      <c r="B17" s="128" t="s">
        <v>62</v>
      </c>
      <c r="C17" s="129" t="s">
        <v>47</v>
      </c>
      <c r="D17" s="130" t="s">
        <v>44</v>
      </c>
      <c r="E17" s="171">
        <v>1.2570650000000001</v>
      </c>
      <c r="F17" s="131" t="s">
        <v>45</v>
      </c>
      <c r="G17" s="132">
        <v>1.07</v>
      </c>
      <c r="H17" s="133" t="s">
        <v>89</v>
      </c>
      <c r="I17" s="134">
        <f t="shared" si="0"/>
        <v>0.14240328518833192</v>
      </c>
      <c r="J17" s="135">
        <f t="shared" si="1"/>
        <v>115.8432575245843</v>
      </c>
      <c r="K17" s="171">
        <v>1.07131</v>
      </c>
      <c r="L17" s="136" t="s">
        <v>46</v>
      </c>
      <c r="M17" s="167">
        <f t="shared" ref="M17" si="6">+(E17/K17)-1</f>
        <v>0.17339052188442206</v>
      </c>
      <c r="N17" s="137">
        <v>19</v>
      </c>
    </row>
    <row r="18" spans="1:14" s="33" customFormat="1" ht="35.1" customHeight="1">
      <c r="A18" s="138">
        <v>14</v>
      </c>
      <c r="B18" s="139" t="s">
        <v>64</v>
      </c>
      <c r="C18" s="129" t="s">
        <v>48</v>
      </c>
      <c r="D18" s="130" t="s">
        <v>44</v>
      </c>
      <c r="E18" s="171">
        <v>1.2881279999999999</v>
      </c>
      <c r="F18" s="131" t="s">
        <v>45</v>
      </c>
      <c r="G18" s="132">
        <v>1.07</v>
      </c>
      <c r="H18" s="133" t="s">
        <v>84</v>
      </c>
      <c r="I18" s="134">
        <f>(E18*1000)/(8250*1.07)</f>
        <v>0.14592217502124044</v>
      </c>
      <c r="J18" s="135">
        <f>+(I18/$I$5)*100</f>
        <v>118.7058295542615</v>
      </c>
      <c r="K18" s="171">
        <v>1.0977520000000001</v>
      </c>
      <c r="L18" s="136" t="s">
        <v>46</v>
      </c>
      <c r="M18" s="167">
        <f>+(E18/K18)-1</f>
        <v>0.17342350549122187</v>
      </c>
      <c r="N18" s="137">
        <v>19</v>
      </c>
    </row>
    <row r="19" spans="1:14" s="33" customFormat="1" ht="35.1" customHeight="1">
      <c r="A19" s="138">
        <v>15</v>
      </c>
      <c r="B19" s="139" t="s">
        <v>64</v>
      </c>
      <c r="C19" s="129" t="s">
        <v>43</v>
      </c>
      <c r="D19" s="130" t="s">
        <v>44</v>
      </c>
      <c r="E19" s="171">
        <v>1.31064724</v>
      </c>
      <c r="F19" s="131" t="s">
        <v>45</v>
      </c>
      <c r="G19" s="132">
        <v>1.07</v>
      </c>
      <c r="H19" s="133" t="s">
        <v>79</v>
      </c>
      <c r="I19" s="134">
        <f>(E19*1000)/(8250*1.07)</f>
        <v>0.14847320758991786</v>
      </c>
      <c r="J19" s="135">
        <f>+(I19/$I$5)*100</f>
        <v>120.7810620351419</v>
      </c>
      <c r="K19" s="171">
        <v>1.12472408</v>
      </c>
      <c r="L19" s="136" t="s">
        <v>46</v>
      </c>
      <c r="M19" s="167">
        <f>+(E19/K19)-1</f>
        <v>0.16530557432361537</v>
      </c>
      <c r="N19" s="137">
        <v>18</v>
      </c>
    </row>
    <row r="20" spans="1:14" s="33" customFormat="1" ht="35.1" customHeight="1">
      <c r="A20" s="138">
        <v>16</v>
      </c>
      <c r="B20" s="139" t="s">
        <v>68</v>
      </c>
      <c r="C20" s="129" t="s">
        <v>51</v>
      </c>
      <c r="D20" s="130" t="s">
        <v>44</v>
      </c>
      <c r="E20" s="171">
        <v>1.3736509800000001</v>
      </c>
      <c r="F20" s="131" t="s">
        <v>45</v>
      </c>
      <c r="G20" s="132">
        <v>1.07</v>
      </c>
      <c r="H20" s="133" t="s">
        <v>81</v>
      </c>
      <c r="I20" s="134">
        <f t="shared" si="0"/>
        <v>0.15561041971113002</v>
      </c>
      <c r="J20" s="135">
        <f t="shared" si="1"/>
        <v>126.58709312966127</v>
      </c>
      <c r="K20" s="171">
        <v>1.1584200920000001</v>
      </c>
      <c r="L20" s="136" t="s">
        <v>46</v>
      </c>
      <c r="M20" s="167">
        <f t="shared" ref="M20" si="7">+(E20/K20)-1</f>
        <v>0.18579692245185964</v>
      </c>
      <c r="N20" s="137">
        <v>20</v>
      </c>
    </row>
    <row r="21" spans="1:14" s="33" customFormat="1" ht="35.1" customHeight="1">
      <c r="A21" s="127">
        <v>17</v>
      </c>
      <c r="B21" s="139" t="s">
        <v>68</v>
      </c>
      <c r="C21" s="129" t="s">
        <v>50</v>
      </c>
      <c r="D21" s="130" t="s">
        <v>44</v>
      </c>
      <c r="E21" s="171">
        <v>1.46569452</v>
      </c>
      <c r="F21" s="131" t="s">
        <v>45</v>
      </c>
      <c r="G21" s="132">
        <v>1.07</v>
      </c>
      <c r="H21" s="133" t="s">
        <v>90</v>
      </c>
      <c r="I21" s="134">
        <f t="shared" si="0"/>
        <v>0.16603732880203909</v>
      </c>
      <c r="J21" s="135">
        <f t="shared" si="1"/>
        <v>135.06925078077268</v>
      </c>
      <c r="K21" s="171">
        <v>1.2297901</v>
      </c>
      <c r="L21" s="136" t="s">
        <v>46</v>
      </c>
      <c r="M21" s="167">
        <f t="shared" ref="M21" si="8">+(E21/K21)-1</f>
        <v>0.19182494638719239</v>
      </c>
      <c r="N21" s="137">
        <v>21</v>
      </c>
    </row>
    <row r="22" spans="1:14" s="2" customFormat="1" ht="39.950000000000003" customHeight="1">
      <c r="A22" s="74">
        <v>18</v>
      </c>
      <c r="B22" s="75" t="s">
        <v>33</v>
      </c>
      <c r="C22" s="76" t="s">
        <v>18</v>
      </c>
      <c r="D22" s="77" t="s">
        <v>16</v>
      </c>
      <c r="E22" s="172">
        <v>0.86021999999999998</v>
      </c>
      <c r="F22" s="78" t="s">
        <v>10</v>
      </c>
      <c r="G22" s="79">
        <v>0.65</v>
      </c>
      <c r="H22" s="80" t="s">
        <v>66</v>
      </c>
      <c r="I22" s="81">
        <f>(E22*1000)/(4731*0.65)</f>
        <v>0.27973269596605044</v>
      </c>
      <c r="J22" s="82">
        <f t="shared" si="1"/>
        <v>227.55898288431206</v>
      </c>
      <c r="K22" s="172">
        <v>0.74929999999999997</v>
      </c>
      <c r="L22" s="83" t="s">
        <v>10</v>
      </c>
      <c r="M22" s="84">
        <f t="shared" ref="M22" si="9">+(E22/K22)-1</f>
        <v>0.14803149606299226</v>
      </c>
      <c r="N22" s="85">
        <v>16</v>
      </c>
    </row>
    <row r="23" spans="1:14" s="2" customFormat="1" ht="39.950000000000003" customHeight="1">
      <c r="A23" s="62">
        <v>19</v>
      </c>
      <c r="B23" s="63" t="s">
        <v>19</v>
      </c>
      <c r="C23" s="64" t="s">
        <v>35</v>
      </c>
      <c r="D23" s="65" t="s">
        <v>2</v>
      </c>
      <c r="E23" s="173">
        <v>1.64</v>
      </c>
      <c r="F23" s="66" t="s">
        <v>10</v>
      </c>
      <c r="G23" s="67">
        <v>0.65</v>
      </c>
      <c r="H23" s="68" t="s">
        <v>41</v>
      </c>
      <c r="I23" s="69">
        <f>(E23*1000)/(7000*0.65)</f>
        <v>0.36043956043956044</v>
      </c>
      <c r="J23" s="70">
        <f t="shared" si="1"/>
        <v>293.21298849831032</v>
      </c>
      <c r="K23" s="180">
        <v>1.31</v>
      </c>
      <c r="L23" s="71" t="s">
        <v>10</v>
      </c>
      <c r="M23" s="72">
        <f t="shared" ref="M23:M24" si="10">+(E23/K23)-1</f>
        <v>0.25190839694656475</v>
      </c>
      <c r="N23" s="73">
        <v>22</v>
      </c>
    </row>
    <row r="24" spans="1:14" s="2" customFormat="1" ht="39.950000000000003" customHeight="1">
      <c r="A24" s="36">
        <v>20</v>
      </c>
      <c r="B24" s="37" t="s">
        <v>20</v>
      </c>
      <c r="C24" s="38" t="s">
        <v>37</v>
      </c>
      <c r="D24" s="34" t="s">
        <v>4</v>
      </c>
      <c r="E24" s="174">
        <v>4.47</v>
      </c>
      <c r="F24" s="39" t="s">
        <v>11</v>
      </c>
      <c r="G24" s="40">
        <v>0.8</v>
      </c>
      <c r="H24" s="41" t="s">
        <v>73</v>
      </c>
      <c r="I24" s="42">
        <f>(E24*1000)/(9875*0.8)</f>
        <v>0.5658227848101266</v>
      </c>
      <c r="J24" s="43">
        <f t="shared" si="1"/>
        <v>460.28962384786081</v>
      </c>
      <c r="K24" s="174">
        <v>4.03</v>
      </c>
      <c r="L24" s="44" t="s">
        <v>10</v>
      </c>
      <c r="M24" s="45">
        <f t="shared" si="10"/>
        <v>0.10918114143920588</v>
      </c>
      <c r="N24" s="46">
        <v>13</v>
      </c>
    </row>
    <row r="25" spans="1:14" s="2" customFormat="1" ht="39.950000000000003" customHeight="1">
      <c r="A25" s="49">
        <v>21</v>
      </c>
      <c r="B25" s="50" t="s">
        <v>23</v>
      </c>
      <c r="C25" s="51" t="s">
        <v>24</v>
      </c>
      <c r="D25" s="52" t="s">
        <v>5</v>
      </c>
      <c r="E25" s="178">
        <v>8.4676629999999999</v>
      </c>
      <c r="F25" s="53" t="s">
        <v>10</v>
      </c>
      <c r="G25" s="54">
        <v>1.06</v>
      </c>
      <c r="H25" s="55" t="s">
        <v>92</v>
      </c>
      <c r="I25" s="56">
        <f>(E25*1000)/(11100*1.06)</f>
        <v>0.7196721910589835</v>
      </c>
      <c r="J25" s="57">
        <f>+(I25/$I$5)*100</f>
        <v>585.44415497065143</v>
      </c>
      <c r="K25" s="178">
        <v>7.7737980000000002</v>
      </c>
      <c r="L25" s="58" t="s">
        <v>10</v>
      </c>
      <c r="M25" s="59">
        <f>+(E25/K25)-1</f>
        <v>8.9256885759058768E-2</v>
      </c>
      <c r="N25" s="60">
        <v>12</v>
      </c>
    </row>
    <row r="26" spans="1:14" s="2" customFormat="1" ht="39.950000000000003" customHeight="1">
      <c r="A26" s="47">
        <v>22</v>
      </c>
      <c r="B26" s="48" t="s">
        <v>21</v>
      </c>
      <c r="C26" s="14" t="s">
        <v>22</v>
      </c>
      <c r="D26" s="10" t="s">
        <v>3</v>
      </c>
      <c r="E26" s="176">
        <v>0.62960899999999997</v>
      </c>
      <c r="F26" s="11" t="s">
        <v>12</v>
      </c>
      <c r="G26" s="12">
        <v>0.99</v>
      </c>
      <c r="H26" s="13" t="s">
        <v>71</v>
      </c>
      <c r="I26" s="17">
        <f>(E26*1000)/(860*0.99)</f>
        <v>0.73949847310312422</v>
      </c>
      <c r="J26" s="18">
        <f t="shared" si="1"/>
        <v>601.57258272115553</v>
      </c>
      <c r="K26" s="181">
        <v>0.48808800000000002</v>
      </c>
      <c r="L26" s="21" t="s">
        <v>12</v>
      </c>
      <c r="M26" s="16">
        <f>+(E26/K26)-1</f>
        <v>0.28994976315746324</v>
      </c>
      <c r="N26" s="20">
        <v>23</v>
      </c>
    </row>
    <row r="27" spans="1:14" s="2" customFormat="1" ht="39.950000000000003" customHeight="1">
      <c r="A27" s="35">
        <v>23</v>
      </c>
      <c r="B27" s="22" t="s">
        <v>32</v>
      </c>
      <c r="C27" s="23" t="s">
        <v>37</v>
      </c>
      <c r="D27" s="24" t="s">
        <v>6</v>
      </c>
      <c r="E27" s="175">
        <v>7.6213017750000001</v>
      </c>
      <c r="F27" s="25" t="s">
        <v>10</v>
      </c>
      <c r="G27" s="26">
        <v>0.84</v>
      </c>
      <c r="H27" s="27" t="s">
        <v>74</v>
      </c>
      <c r="I27" s="28">
        <f>(E27*1000)/(10256*0.84)</f>
        <v>0.88465077062903952</v>
      </c>
      <c r="J27" s="29">
        <f t="shared" si="1"/>
        <v>719.65212674530881</v>
      </c>
      <c r="K27" s="183">
        <v>6.6982248521000001</v>
      </c>
      <c r="L27" s="30" t="s">
        <v>10</v>
      </c>
      <c r="M27" s="31">
        <f>+(E27/K27)-1</f>
        <v>0.13780918725214208</v>
      </c>
      <c r="N27" s="32">
        <v>15</v>
      </c>
    </row>
    <row r="28" spans="1:14" s="2" customFormat="1" ht="39.950000000000003" customHeight="1" thickBot="1">
      <c r="A28" s="152">
        <v>24</v>
      </c>
      <c r="B28" s="153" t="s">
        <v>26</v>
      </c>
      <c r="C28" s="154" t="s">
        <v>24</v>
      </c>
      <c r="D28" s="155" t="s">
        <v>7</v>
      </c>
      <c r="E28" s="179">
        <v>9.1666670000000003</v>
      </c>
      <c r="F28" s="156" t="s">
        <v>10</v>
      </c>
      <c r="G28" s="157">
        <v>0.9</v>
      </c>
      <c r="H28" s="158" t="s">
        <v>69</v>
      </c>
      <c r="I28" s="159">
        <f>(E28*1000)/(11000*0.9)</f>
        <v>0.92592595959595958</v>
      </c>
      <c r="J28" s="160">
        <f>+(I28/$I$5)*100</f>
        <v>753.22896690420828</v>
      </c>
      <c r="K28" s="179">
        <v>7.9583329999999997</v>
      </c>
      <c r="L28" s="161" t="s">
        <v>10</v>
      </c>
      <c r="M28" s="162">
        <f>+(E28/K28)-1</f>
        <v>0.15183255086209657</v>
      </c>
      <c r="N28" s="163">
        <v>17</v>
      </c>
    </row>
    <row r="29" spans="1:14" s="2" customFormat="1" ht="39.950000000000003" customHeight="1" thickBot="1">
      <c r="A29" s="140">
        <v>25</v>
      </c>
      <c r="B29" s="141" t="s">
        <v>25</v>
      </c>
      <c r="C29" s="142" t="s">
        <v>22</v>
      </c>
      <c r="D29" s="143" t="s">
        <v>3</v>
      </c>
      <c r="E29" s="177">
        <v>0.83405132999999998</v>
      </c>
      <c r="F29" s="144" t="s">
        <v>12</v>
      </c>
      <c r="G29" s="145">
        <v>0.99</v>
      </c>
      <c r="H29" s="146" t="s">
        <v>72</v>
      </c>
      <c r="I29" s="147">
        <f>(E29*1000)/(860*0.99)</f>
        <v>0.97962336152219875</v>
      </c>
      <c r="J29" s="148">
        <f>+(I29/$I$5)*100</f>
        <v>796.91111898037491</v>
      </c>
      <c r="K29" s="182">
        <v>0.49139699999999997</v>
      </c>
      <c r="L29" s="149" t="s">
        <v>12</v>
      </c>
      <c r="M29" s="150">
        <f>+(E29/K29)-1</f>
        <v>0.69730651591279558</v>
      </c>
      <c r="N29" s="151">
        <v>24</v>
      </c>
    </row>
    <row r="30" spans="1:14" s="7" customFormat="1" ht="27" customHeight="1">
      <c r="A30" s="216" t="s">
        <v>0</v>
      </c>
      <c r="B30" s="217"/>
      <c r="C30" s="218"/>
      <c r="D30" s="235" t="s">
        <v>1</v>
      </c>
      <c r="E30" s="236"/>
      <c r="F30" s="236"/>
      <c r="G30" s="236"/>
      <c r="H30" s="236"/>
      <c r="I30" s="236"/>
      <c r="J30" s="236"/>
      <c r="K30" s="236"/>
      <c r="L30" s="237"/>
      <c r="M30" s="247" t="s">
        <v>34</v>
      </c>
      <c r="N30" s="248"/>
    </row>
    <row r="31" spans="1:14" s="7" customFormat="1" ht="24" customHeight="1">
      <c r="A31" s="219"/>
      <c r="B31" s="220"/>
      <c r="C31" s="221"/>
      <c r="D31" s="232" t="s">
        <v>104</v>
      </c>
      <c r="E31" s="233"/>
      <c r="F31" s="233"/>
      <c r="G31" s="233"/>
      <c r="H31" s="234"/>
      <c r="I31" s="232" t="s">
        <v>97</v>
      </c>
      <c r="J31" s="233"/>
      <c r="K31" s="233"/>
      <c r="L31" s="234"/>
      <c r="M31" s="249"/>
      <c r="N31" s="250"/>
    </row>
    <row r="32" spans="1:14" s="7" customFormat="1" ht="23.25" customHeight="1">
      <c r="A32" s="213" t="s">
        <v>31</v>
      </c>
      <c r="B32" s="214"/>
      <c r="C32" s="215"/>
      <c r="D32" s="198">
        <v>5.7215999999999996</v>
      </c>
      <c r="E32" s="199"/>
      <c r="F32" s="199"/>
      <c r="G32" s="204" t="s">
        <v>14</v>
      </c>
      <c r="H32" s="205"/>
      <c r="I32" s="206">
        <v>4.8525</v>
      </c>
      <c r="J32" s="207"/>
      <c r="K32" s="204" t="s">
        <v>14</v>
      </c>
      <c r="L32" s="205"/>
      <c r="M32" s="211">
        <f>+(D32/I32)-1</f>
        <v>0.17910355486862439</v>
      </c>
      <c r="N32" s="212"/>
    </row>
    <row r="33" spans="1:15" s="7" customFormat="1" ht="23.25" customHeight="1" thickBot="1">
      <c r="A33" s="224" t="s">
        <v>15</v>
      </c>
      <c r="B33" s="225"/>
      <c r="C33" s="226"/>
      <c r="D33" s="202">
        <v>6.4298000000000002</v>
      </c>
      <c r="E33" s="203"/>
      <c r="F33" s="203"/>
      <c r="G33" s="200" t="s">
        <v>14</v>
      </c>
      <c r="H33" s="201"/>
      <c r="I33" s="209">
        <v>5.6901000000000002</v>
      </c>
      <c r="J33" s="210"/>
      <c r="K33" s="200" t="s">
        <v>14</v>
      </c>
      <c r="L33" s="201"/>
      <c r="M33" s="227">
        <f>+(D33/I33)-1</f>
        <v>0.12999771533013482</v>
      </c>
      <c r="N33" s="228"/>
    </row>
    <row r="34" spans="1:15" s="2" customFormat="1" ht="18.75" thickBot="1">
      <c r="A34" s="190" t="s">
        <v>38</v>
      </c>
      <c r="B34" s="191"/>
      <c r="C34" s="191"/>
      <c r="D34" s="191"/>
      <c r="E34" s="191"/>
      <c r="F34" s="191"/>
      <c r="G34" s="191"/>
      <c r="H34" s="191"/>
      <c r="I34" s="191"/>
      <c r="J34" s="191"/>
      <c r="K34" s="191"/>
      <c r="L34" s="191"/>
      <c r="M34" s="191"/>
      <c r="N34" s="192"/>
    </row>
    <row r="35" spans="1:15" s="7" customFormat="1" ht="63" customHeight="1">
      <c r="A35" s="195" t="s">
        <v>40</v>
      </c>
      <c r="B35" s="196"/>
      <c r="C35" s="196"/>
      <c r="D35" s="196"/>
      <c r="E35" s="196"/>
      <c r="F35" s="196"/>
      <c r="G35" s="196"/>
      <c r="H35" s="196"/>
      <c r="I35" s="196"/>
      <c r="J35" s="196"/>
      <c r="K35" s="196"/>
      <c r="L35" s="196"/>
      <c r="M35" s="196"/>
      <c r="N35" s="197"/>
    </row>
    <row r="36" spans="1:15" s="7" customFormat="1" ht="16.5" customHeight="1">
      <c r="A36" s="184" t="s">
        <v>27</v>
      </c>
      <c r="B36" s="185"/>
      <c r="C36" s="185"/>
      <c r="D36" s="185"/>
      <c r="E36" s="185"/>
      <c r="F36" s="185"/>
      <c r="G36" s="185"/>
      <c r="H36" s="185"/>
      <c r="I36" s="185"/>
      <c r="J36" s="185"/>
      <c r="K36" s="185"/>
      <c r="L36" s="185"/>
      <c r="M36" s="185"/>
      <c r="N36" s="186"/>
      <c r="O36" s="8"/>
    </row>
    <row r="37" spans="1:15" s="7" customFormat="1" ht="51.75" customHeight="1">
      <c r="A37" s="208" t="s">
        <v>42</v>
      </c>
      <c r="B37" s="185"/>
      <c r="C37" s="185"/>
      <c r="D37" s="185"/>
      <c r="E37" s="185"/>
      <c r="F37" s="185"/>
      <c r="G37" s="185"/>
      <c r="H37" s="185"/>
      <c r="I37" s="185"/>
      <c r="J37" s="185"/>
      <c r="K37" s="185"/>
      <c r="L37" s="185"/>
      <c r="M37" s="185"/>
      <c r="N37" s="186"/>
      <c r="O37" s="8"/>
    </row>
    <row r="38" spans="1:15" s="9" customFormat="1" ht="31.5" customHeight="1">
      <c r="A38" s="184" t="s">
        <v>28</v>
      </c>
      <c r="B38" s="185"/>
      <c r="C38" s="185"/>
      <c r="D38" s="185"/>
      <c r="E38" s="185"/>
      <c r="F38" s="185"/>
      <c r="G38" s="185"/>
      <c r="H38" s="185"/>
      <c r="I38" s="185"/>
      <c r="J38" s="185"/>
      <c r="K38" s="185"/>
      <c r="L38" s="185"/>
      <c r="M38" s="185"/>
      <c r="N38" s="186"/>
      <c r="O38" s="61"/>
    </row>
    <row r="39" spans="1:15" s="7" customFormat="1" ht="71.25" customHeight="1">
      <c r="A39" s="184" t="s">
        <v>98</v>
      </c>
      <c r="B39" s="185"/>
      <c r="C39" s="185"/>
      <c r="D39" s="185"/>
      <c r="E39" s="185"/>
      <c r="F39" s="185"/>
      <c r="G39" s="185"/>
      <c r="H39" s="185"/>
      <c r="I39" s="185"/>
      <c r="J39" s="185"/>
      <c r="K39" s="185"/>
      <c r="L39" s="185"/>
      <c r="M39" s="185"/>
      <c r="N39" s="186"/>
      <c r="O39" s="61"/>
    </row>
    <row r="40" spans="1:15" s="7" customFormat="1" ht="27.75" customHeight="1">
      <c r="A40" s="208" t="s">
        <v>99</v>
      </c>
      <c r="B40" s="185"/>
      <c r="C40" s="185"/>
      <c r="D40" s="185"/>
      <c r="E40" s="185"/>
      <c r="F40" s="185"/>
      <c r="G40" s="185"/>
      <c r="H40" s="185"/>
      <c r="I40" s="185"/>
      <c r="J40" s="185"/>
      <c r="K40" s="185"/>
      <c r="L40" s="185"/>
      <c r="M40" s="185"/>
      <c r="N40" s="186"/>
      <c r="O40" s="61"/>
    </row>
    <row r="41" spans="1:15" s="7" customFormat="1" ht="45.75" customHeight="1">
      <c r="A41" s="184" t="s">
        <v>100</v>
      </c>
      <c r="B41" s="185"/>
      <c r="C41" s="185"/>
      <c r="D41" s="185"/>
      <c r="E41" s="185"/>
      <c r="F41" s="185"/>
      <c r="G41" s="185"/>
      <c r="H41" s="185"/>
      <c r="I41" s="185"/>
      <c r="J41" s="185"/>
      <c r="K41" s="185"/>
      <c r="L41" s="185"/>
      <c r="M41" s="185"/>
      <c r="N41" s="186"/>
      <c r="O41" s="61"/>
    </row>
    <row r="42" spans="1:15" s="7" customFormat="1" ht="45.75" customHeight="1">
      <c r="A42" s="187" t="s">
        <v>101</v>
      </c>
      <c r="B42" s="188"/>
      <c r="C42" s="188"/>
      <c r="D42" s="188"/>
      <c r="E42" s="188"/>
      <c r="F42" s="188"/>
      <c r="G42" s="188"/>
      <c r="H42" s="188"/>
      <c r="I42" s="188"/>
      <c r="J42" s="188"/>
      <c r="K42" s="188"/>
      <c r="L42" s="188"/>
      <c r="M42" s="188"/>
      <c r="N42" s="189"/>
      <c r="O42" s="61"/>
    </row>
    <row r="43" spans="1:15" s="7" customFormat="1" ht="57" customHeight="1">
      <c r="A43" s="187" t="s">
        <v>102</v>
      </c>
      <c r="B43" s="188"/>
      <c r="C43" s="188"/>
      <c r="D43" s="188"/>
      <c r="E43" s="188"/>
      <c r="F43" s="188"/>
      <c r="G43" s="188"/>
      <c r="H43" s="188"/>
      <c r="I43" s="188"/>
      <c r="J43" s="188"/>
      <c r="K43" s="188"/>
      <c r="L43" s="188"/>
      <c r="M43" s="188"/>
      <c r="N43" s="189"/>
      <c r="O43" s="61"/>
    </row>
    <row r="44" spans="1:15" s="7" customFormat="1" ht="16.5">
      <c r="A44" s="184" t="s">
        <v>103</v>
      </c>
      <c r="B44" s="185"/>
      <c r="C44" s="185"/>
      <c r="D44" s="185"/>
      <c r="E44" s="185"/>
      <c r="F44" s="185"/>
      <c r="G44" s="185"/>
      <c r="H44" s="185"/>
      <c r="I44" s="185"/>
      <c r="J44" s="185"/>
      <c r="K44" s="185"/>
      <c r="L44" s="185"/>
      <c r="M44" s="185"/>
      <c r="N44" s="186"/>
      <c r="O44" s="61"/>
    </row>
    <row r="45" spans="1:15">
      <c r="E45" s="1"/>
      <c r="F45" s="1"/>
      <c r="I45" s="1"/>
      <c r="J45" s="1"/>
    </row>
  </sheetData>
  <mergeCells count="40">
    <mergeCell ref="A1:N1"/>
    <mergeCell ref="D31:H31"/>
    <mergeCell ref="I31:L31"/>
    <mergeCell ref="D30:L30"/>
    <mergeCell ref="J3:J4"/>
    <mergeCell ref="E3:F4"/>
    <mergeCell ref="A2:N2"/>
    <mergeCell ref="K3:L4"/>
    <mergeCell ref="M30:N31"/>
    <mergeCell ref="M3:N3"/>
    <mergeCell ref="H3:I4"/>
    <mergeCell ref="D3:D4"/>
    <mergeCell ref="A3:A4"/>
    <mergeCell ref="C3:C4"/>
    <mergeCell ref="A41:N41"/>
    <mergeCell ref="A39:N39"/>
    <mergeCell ref="A40:N40"/>
    <mergeCell ref="A33:C33"/>
    <mergeCell ref="M33:N33"/>
    <mergeCell ref="M32:N32"/>
    <mergeCell ref="A32:C32"/>
    <mergeCell ref="G33:H33"/>
    <mergeCell ref="A30:C31"/>
    <mergeCell ref="G3:G4"/>
    <mergeCell ref="A44:N44"/>
    <mergeCell ref="A42:N42"/>
    <mergeCell ref="A43:N43"/>
    <mergeCell ref="A34:N34"/>
    <mergeCell ref="B3:B4"/>
    <mergeCell ref="A38:N38"/>
    <mergeCell ref="A35:N35"/>
    <mergeCell ref="D32:F32"/>
    <mergeCell ref="K33:L33"/>
    <mergeCell ref="D33:F33"/>
    <mergeCell ref="G32:H32"/>
    <mergeCell ref="I32:J32"/>
    <mergeCell ref="K32:L32"/>
    <mergeCell ref="A37:N37"/>
    <mergeCell ref="A36:N36"/>
    <mergeCell ref="I33:J33"/>
  </mergeCells>
  <phoneticPr fontId="0" type="noConversion"/>
  <printOptions horizontalCentered="1" verticalCentered="1"/>
  <pageMargins left="0" right="0" top="0" bottom="0" header="0" footer="0"/>
  <pageSetup paperSize="9" scale="48"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2019-07-02T13:31:17Z</cp:lastPrinted>
  <dcterms:created xsi:type="dcterms:W3CDTF">1997-07-24T11:06:41Z</dcterms:created>
  <dcterms:modified xsi:type="dcterms:W3CDTF">2019-07-17T11:55:03Z</dcterms:modified>
</cp:coreProperties>
</file>