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HELL" sheetId="2" r:id="rId1"/>
  </sheets>
  <calcPr calcId="145621"/>
</workbook>
</file>

<file path=xl/calcChain.xml><?xml version="1.0" encoding="utf-8"?>
<calcChain xmlns="http://schemas.openxmlformats.org/spreadsheetml/2006/main">
  <c r="M47" i="2" l="1"/>
  <c r="M46" i="2"/>
  <c r="M43" i="2"/>
  <c r="I43" i="2"/>
  <c r="M42" i="2"/>
  <c r="I42" i="2"/>
  <c r="M41" i="2"/>
  <c r="I41" i="2"/>
  <c r="M40" i="2"/>
  <c r="I40" i="2"/>
  <c r="M39" i="2"/>
  <c r="I39" i="2"/>
  <c r="M38" i="2"/>
  <c r="I38" i="2"/>
  <c r="M37" i="2"/>
  <c r="I37" i="2"/>
  <c r="M36" i="2"/>
  <c r="I36" i="2"/>
  <c r="M35" i="2"/>
  <c r="I35" i="2"/>
  <c r="M34" i="2"/>
  <c r="I34" i="2"/>
  <c r="M33" i="2"/>
  <c r="I33" i="2"/>
  <c r="M32" i="2"/>
  <c r="I32" i="2"/>
  <c r="M31" i="2"/>
  <c r="I31" i="2"/>
  <c r="M30" i="2"/>
  <c r="I30" i="2"/>
  <c r="M29" i="2"/>
  <c r="I29" i="2"/>
  <c r="M27" i="2"/>
  <c r="I27" i="2"/>
  <c r="M26" i="2"/>
  <c r="I26" i="2"/>
  <c r="M24" i="2"/>
  <c r="I24" i="2"/>
  <c r="M23" i="2"/>
  <c r="I23" i="2"/>
  <c r="M22" i="2"/>
  <c r="I22" i="2"/>
  <c r="M21" i="2"/>
  <c r="I21" i="2"/>
  <c r="M19" i="2"/>
  <c r="I19" i="2"/>
  <c r="M20" i="2"/>
  <c r="I20" i="2"/>
  <c r="M28" i="2"/>
  <c r="I28" i="2"/>
  <c r="M17" i="2"/>
  <c r="I17" i="2"/>
  <c r="M16" i="2"/>
  <c r="I16" i="2"/>
  <c r="M13" i="2"/>
  <c r="I13" i="2"/>
  <c r="M15" i="2"/>
  <c r="I15" i="2"/>
  <c r="M14" i="2"/>
  <c r="I14" i="2"/>
  <c r="M12" i="2"/>
  <c r="I12" i="2"/>
  <c r="M25" i="2"/>
  <c r="I25" i="2"/>
  <c r="M11" i="2"/>
  <c r="I11" i="2"/>
  <c r="M10" i="2"/>
  <c r="I10" i="2"/>
  <c r="M18" i="2"/>
  <c r="I18" i="2"/>
  <c r="M9" i="2"/>
  <c r="I9" i="2"/>
  <c r="M8" i="2"/>
  <c r="I8" i="2"/>
  <c r="M7" i="2"/>
  <c r="I7" i="2"/>
  <c r="M6" i="2"/>
  <c r="I6" i="2"/>
  <c r="M5" i="2"/>
  <c r="I5" i="2"/>
  <c r="J43" i="2" s="1"/>
  <c r="J7" i="2" l="1"/>
  <c r="J10" i="2"/>
  <c r="J20" i="2"/>
  <c r="J9" i="2"/>
  <c r="J29" i="2"/>
  <c r="J6" i="2"/>
  <c r="J32" i="2"/>
  <c r="J5" i="2"/>
  <c r="J18" i="2"/>
  <c r="J13" i="2"/>
  <c r="J19" i="2"/>
  <c r="J31" i="2"/>
  <c r="J34" i="2"/>
  <c r="J39" i="2"/>
  <c r="J41" i="2"/>
  <c r="J8" i="2"/>
  <c r="J25" i="2"/>
  <c r="J14" i="2"/>
  <c r="J28" i="2"/>
  <c r="J23" i="2"/>
  <c r="J26" i="2"/>
  <c r="J37" i="2"/>
  <c r="J15" i="2"/>
  <c r="J16" i="2"/>
  <c r="J21" i="2"/>
  <c r="J30" i="2"/>
  <c r="J33" i="2"/>
  <c r="J35" i="2"/>
  <c r="J40" i="2"/>
  <c r="J42" i="2"/>
  <c r="J11" i="2"/>
  <c r="J12" i="2"/>
  <c r="J17" i="2"/>
  <c r="J22" i="2"/>
  <c r="J24" i="2"/>
  <c r="J27" i="2"/>
  <c r="J36" i="2"/>
  <c r="J38" i="2"/>
</calcChain>
</file>

<file path=xl/sharedStrings.xml><?xml version="1.0" encoding="utf-8"?>
<sst xmlns="http://schemas.openxmlformats.org/spreadsheetml/2006/main" count="271" uniqueCount="138">
  <si>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</si>
  <si>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</si>
  <si>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</si>
  <si>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</si>
  <si>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</si>
  <si>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</si>
  <si>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</si>
  <si>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</si>
  <si>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</si>
  <si>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</si>
  <si>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</si>
  <si>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</si>
  <si>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</si>
  <si>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</si>
  <si>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</si>
  <si>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</si>
  <si>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</si>
  <si>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</si>
  <si>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</si>
  <si>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</si>
  <si>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</si>
  <si>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</si>
  <si>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</si>
  <si>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</si>
  <si>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</si>
  <si>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</si>
  <si>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</si>
  <si>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</si>
  <si>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</si>
  <si>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</si>
  <si>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</si>
  <si>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</si>
  <si>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</si>
  <si>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</si>
  <si>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</si>
  <si>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</si>
  <si>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</si>
  <si>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</si>
  <si>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</si>
  <si>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</si>
  <si>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</si>
  <si>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</si>
  <si>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</si>
  <si>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</si>
  <si>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</si>
  <si>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</si>
  <si>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</si>
  <si>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</si>
  <si>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</si>
  <si>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</si>
  <si>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</si>
  <si>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</si>
  <si>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</si>
  <si>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</si>
  <si>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</si>
  <si>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</si>
  <si>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</si>
  <si>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</si>
  <si>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</si>
  <si>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ABD Doları</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</si>
  <si>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</si>
  <si>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</si>
  <si>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</si>
  <si>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</si>
  <si>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</si>
  <si>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</si>
  <si>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</si>
  <si>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</si>
  <si>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0,819000 x 1000
8250 x 0,93</t>
  </si>
  <si>
    <r>
      <t>0,823000 x 1000</t>
    </r>
    <r>
      <rPr>
        <vertAlign val="superscript"/>
        <sz val="11"/>
        <rFont val="Arial"/>
        <family val="2"/>
      </rPr>
      <t xml:space="preserve">
</t>
    </r>
    <r>
      <rPr>
        <sz val="11"/>
        <rFont val="Arial"/>
        <family val="2"/>
      </rPr>
      <t xml:space="preserve">8.250 x 0,93 </t>
    </r>
  </si>
  <si>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</si>
  <si>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</si>
  <si>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0,459050 x 1000
4.724 x 0,65</t>
  </si>
  <si>
    <t>0,635000 x 1000
4.932 x 0.65</t>
  </si>
  <si>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</si>
  <si>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</si>
  <si>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</si>
  <si>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</si>
  <si>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/yıl
Doğalgaz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</si>
  <si>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</si>
  <si>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</si>
  <si>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t>Ucuza 
Göre 
Yakıt 
Maliyeti 
İndeksi</t>
  </si>
  <si>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</si>
  <si>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</si>
  <si>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Kocaeli
</t>
    </r>
    <r>
      <rPr>
        <b/>
        <sz val="12"/>
        <rFont val="Arial"/>
        <family val="2"/>
      </rPr>
      <t>İZGAZ ENGIE</t>
    </r>
  </si>
  <si>
    <r>
      <t xml:space="preserve">İzmit
</t>
    </r>
    <r>
      <rPr>
        <b/>
        <sz val="12"/>
        <rFont val="Arial"/>
        <family val="2"/>
      </rPr>
      <t>İZGAZ ENGIE</t>
    </r>
  </si>
  <si>
    <r>
      <t>0,346325 x 1000</t>
    </r>
    <r>
      <rPr>
        <vertAlign val="superscript"/>
        <sz val="11"/>
        <rFont val="Arial"/>
        <family val="2"/>
      </rPr>
      <t xml:space="preserve">
</t>
    </r>
    <r>
      <rPr>
        <sz val="11"/>
        <rFont val="Arial"/>
        <family val="2"/>
      </rPr>
      <t>860 x 0,99</t>
    </r>
  </si>
  <si>
    <t>1,025424 x 1000
7.000 x 0,65</t>
  </si>
  <si>
    <r>
      <t>5,629527 x 1000</t>
    </r>
    <r>
      <rPr>
        <vertAlign val="superscript"/>
        <sz val="11"/>
        <rFont val="Arial"/>
        <family val="2"/>
      </rPr>
      <t xml:space="preserve">
</t>
    </r>
    <r>
      <rPr>
        <sz val="11"/>
        <rFont val="Arial"/>
        <family val="2"/>
      </rPr>
      <t>11,000 x 0,92</t>
    </r>
  </si>
  <si>
    <r>
      <t>6,192479 x 1000</t>
    </r>
    <r>
      <rPr>
        <vertAlign val="superscript"/>
        <sz val="11"/>
        <rFont val="Arial"/>
        <family val="2"/>
      </rPr>
      <t xml:space="preserve">
</t>
    </r>
    <r>
      <rPr>
        <sz val="11"/>
        <rFont val="Arial"/>
        <family val="2"/>
      </rPr>
      <t>11,000 x 0,92</t>
    </r>
  </si>
  <si>
    <r>
      <t>6,906780 x 1000</t>
    </r>
    <r>
      <rPr>
        <vertAlign val="superscript"/>
        <sz val="11"/>
        <rFont val="Arial"/>
        <family val="2"/>
      </rPr>
      <t xml:space="preserve">
</t>
    </r>
    <r>
      <rPr>
        <sz val="11"/>
        <rFont val="Arial"/>
        <family val="2"/>
      </rPr>
      <t>11,000 x 0,90</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</si>
  <si>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</si>
  <si>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</si>
  <si>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</si>
  <si>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r>
      <t xml:space="preserve">07 Haziran  2018
</t>
    </r>
    <r>
      <rPr>
        <sz val="14"/>
        <rFont val="Arial"/>
        <family val="2"/>
        <charset val="162"/>
      </rPr>
      <t>Tarihindeki
Birim Fiyat</t>
    </r>
  </si>
  <si>
    <r>
      <t xml:space="preserve">( 07 Haziran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</si>
  <si>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07 Haziran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</si>
  <si>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07 Haziran  </t>
    </r>
    <r>
      <rPr>
        <b/>
        <sz val="12"/>
        <rFont val="Arial"/>
        <family val="2"/>
        <charset val="162"/>
      </rPr>
      <t>2017</t>
    </r>
    <r>
      <rPr>
        <sz val="12"/>
        <rFont val="Arial"/>
        <family val="2"/>
        <charset val="162"/>
      </rPr>
      <t xml:space="preserve"> tarihinde</t>
    </r>
  </si>
  <si>
    <r>
      <t xml:space="preserve">07 Haziran </t>
    </r>
    <r>
      <rPr>
        <b/>
        <sz val="12"/>
        <rFont val="Arial"/>
        <family val="2"/>
        <charset val="162"/>
      </rPr>
      <t>2018</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</si>
  <si>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Haziran 2018 tarinde yayınlanan 07 Haziran 2018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</si>
  <si>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07 Haziran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</si>
  <si>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Haziran 2018 tarihinde yayınlanan, 07 Haziran 2018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</si>
  <si>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06 Haziran  2018 tarihinde yayınlanan, 07 Haziran 2018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</si>
  <si>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2018 tarihinde yayınlanan, 07 Haziran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</si>
  <si>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07 Haziran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</si>
  <si>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07 Haziran 2018 tarihinde geçerli olan </t>
    </r>
    <r>
      <rPr>
        <b/>
        <sz val="11"/>
        <rFont val="Arial"/>
        <family val="2"/>
        <charset val="162"/>
      </rPr>
      <t>TKİ - ELİ'</t>
    </r>
    <r>
      <rPr>
        <sz val="11"/>
        <rFont val="Arial"/>
        <family val="2"/>
      </rPr>
      <t>nin 01 Ocak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</si>
  <si>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07 Haziran 2018 tarihinde geçerli olan; ceviz tipi linyit için nakliye ücreti ve KDV dahil bayi satış fiyatı 30,25 TL/ 25kg.torba veya 1210 TL/ton'dur.</t>
    </r>
  </si>
  <si>
    <r>
      <t>5,676462 x 1000</t>
    </r>
    <r>
      <rPr>
        <vertAlign val="superscript"/>
        <sz val="11"/>
        <rFont val="Arial"/>
        <family val="2"/>
      </rPr>
      <t xml:space="preserve">
</t>
    </r>
    <r>
      <rPr>
        <sz val="11"/>
        <rFont val="Arial"/>
        <family val="2"/>
      </rPr>
      <t>10,256 x 0,84</t>
    </r>
  </si>
  <si>
    <t>2,694915 x 1000
9,562 x 0,80</t>
  </si>
  <si>
    <r>
      <t>6,396344 x 1000</t>
    </r>
    <r>
      <rPr>
        <vertAlign val="superscript"/>
        <sz val="11"/>
        <rFont val="Arial"/>
        <family val="2"/>
      </rPr>
      <t xml:space="preserve">
</t>
    </r>
    <r>
      <rPr>
        <sz val="11"/>
        <rFont val="Arial"/>
        <family val="2"/>
      </rPr>
      <t>11,100 x 0,92</t>
    </r>
  </si>
  <si>
    <t xml:space="preserve">1,809173 x 1000
8250 x 0,93 </t>
  </si>
  <si>
    <t xml:space="preserve">1,893080 x 1000
8250 x 0,93 </t>
  </si>
  <si>
    <t xml:space="preserve">0,868894 x 1000
8250 x 0,93 </t>
  </si>
  <si>
    <t xml:space="preserve">0,903517 x 1000
8250 x 0,93 </t>
  </si>
  <si>
    <t xml:space="preserve">0,907979 x 1000
8250 x 0,93 </t>
  </si>
  <si>
    <t xml:space="preserve">0,914173 x 1000
8250 x 0,93 </t>
  </si>
  <si>
    <t xml:space="preserve">0,933499 x 1000
8250 x 0,93 </t>
  </si>
  <si>
    <t xml:space="preserve">0,982879 x 1000
8250 x 0,93 </t>
  </si>
  <si>
    <t xml:space="preserve">0,945192 x 1000
8250 x 0,93 </t>
  </si>
  <si>
    <t xml:space="preserve">0,974588 x 1000
8250 x 0,93 </t>
  </si>
  <si>
    <t xml:space="preserve">1,088573 x 1000
8250 x 0,93 </t>
  </si>
  <si>
    <t xml:space="preserve">0,908410 x 1000
8250 x 0,93 </t>
  </si>
  <si>
    <t xml:space="preserve">0,927616 x 1000
8250 x 0,93 </t>
  </si>
  <si>
    <t xml:space="preserve">0,886046 x 1000
8250 x 0,93 </t>
  </si>
  <si>
    <t xml:space="preserve">0,965241 x 1000
8250 x 0,93 </t>
  </si>
  <si>
    <t xml:space="preserve">1,000031 x 1000
8250 x 0,93 </t>
  </si>
  <si>
    <t xml:space="preserve">0,950501 x 1000
8250 x 0,93 </t>
  </si>
  <si>
    <t xml:space="preserve">0,932849 x 1000
8250 x 0,93 </t>
  </si>
  <si>
    <t xml:space="preserve">1,01927 x 1000
8250 x 0,93 </t>
  </si>
  <si>
    <t xml:space="preserve">1,133255 x 1000
8250 x 0,93 </t>
  </si>
  <si>
    <r>
      <rPr>
        <b/>
        <sz val="14"/>
        <rFont val="Arial"/>
        <family val="2"/>
        <charset val="162"/>
      </rPr>
      <t>14 Haziran 2017</t>
    </r>
    <r>
      <rPr>
        <sz val="14"/>
        <rFont val="Arial"/>
        <family val="2"/>
        <charset val="162"/>
      </rPr>
      <t xml:space="preserve">
Tarihindeki 
Birim Fiyatları </t>
    </r>
  </si>
  <si>
    <t>07 Haziran 2018
14 Haziran 2017</t>
  </si>
  <si>
    <t xml:space="preserve">0,905956 x 1000
8250 x 0,93 </t>
  </si>
  <si>
    <t xml:space="preserve">0,844852 x 1000
8250 x 0,93 </t>
  </si>
  <si>
    <t xml:space="preserve">0,958831 x 1000
8250 x 0,93 </t>
  </si>
  <si>
    <t xml:space="preserve">0,930757 x 1000
8250 x 0,93 </t>
  </si>
  <si>
    <t xml:space="preserve">0,910559x 1000
8250 x 0,93 </t>
  </si>
  <si>
    <t xml:space="preserve">0,905728 x 1000
8250 x 0,93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</si>
</sst>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6">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b/>
      <sz val="14"/>
      <color theme="0"/>
      <name val="Arial"/>
      <family val="2"/>
      <charset val="162"/>
    </font>
    <font>
      <sz val="16"/>
      <name val="Arial"/>
      <family val="2"/>
      <charset val="162"/>
    </font>
    <font>
      <b/>
      <sz val="20"/>
      <name val="Arial"/>
      <family val="2"/>
      <charset val="162"/>
    </font>
  </fonts>
  <fills count="37">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theme="0" tint="-0.249977111117893"/>
        <bgColor indexed="64"/>
      </patternFill>
    </fill>
    <fill>
      <patternFill patternType="solid">
        <fgColor rgb="FFDFF1F5"/>
        <bgColor indexed="64"/>
      </patternFill>
    </fill>
    <fill>
      <patternFill patternType="solid">
        <fgColor rgb="FFFAB882"/>
        <bgColor indexed="64"/>
      </patternFill>
    </fill>
    <fill>
      <patternFill patternType="solid">
        <fgColor rgb="FFFFFFD9"/>
        <bgColor indexed="64"/>
      </patternFill>
    </fill>
    <fill>
      <patternFill patternType="solid">
        <fgColor rgb="FFFFFFCD"/>
        <bgColor indexed="64"/>
      </patternFill>
    </fill>
    <fill>
      <patternFill patternType="solid">
        <fgColor rgb="FFFFFF93"/>
        <bgColor indexed="64"/>
      </patternFill>
    </fill>
    <fill>
      <patternFill patternType="solid">
        <fgColor rgb="FFFFFF79"/>
        <bgColor indexed="64"/>
      </patternFill>
    </fill>
    <fill>
      <patternFill patternType="solid">
        <fgColor rgb="FFFFFF33"/>
        <bgColor indexed="64"/>
      </patternFill>
    </fill>
    <fill>
      <patternFill patternType="solid">
        <fgColor rgb="FFFFFF29"/>
        <bgColor indexed="64"/>
      </patternFill>
    </fill>
    <fill>
      <patternFill patternType="solid">
        <fgColor rgb="FFFFFF11"/>
        <bgColor indexed="64"/>
      </patternFill>
    </fill>
    <fill>
      <patternFill patternType="solid">
        <fgColor rgb="FFFFFF09"/>
        <bgColor indexed="64"/>
      </patternFill>
    </fill>
    <fill>
      <patternFill patternType="solid">
        <fgColor rgb="FFFFFF05"/>
        <bgColor indexed="64"/>
      </patternFill>
    </fill>
    <fill>
      <patternFill patternType="solid">
        <fgColor rgb="FFFFFE00"/>
        <bgColor indexed="64"/>
      </patternFill>
    </fill>
    <fill>
      <patternFill patternType="solid">
        <fgColor rgb="FFFFFA00"/>
        <bgColor indexed="64"/>
      </patternFill>
    </fill>
    <fill>
      <patternFill patternType="solid">
        <fgColor rgb="FFFAF400"/>
        <bgColor indexed="64"/>
      </patternFill>
    </fill>
    <fill>
      <patternFill patternType="solid">
        <fgColor rgb="FFF2EC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rgb="FF10E671"/>
        <bgColor indexed="64"/>
      </patternFill>
    </fill>
    <fill>
      <patternFill patternType="solid">
        <fgColor rgb="FF6BF5A9"/>
        <bgColor indexed="64"/>
      </patternFill>
    </fill>
    <fill>
      <patternFill patternType="solid">
        <fgColor rgb="FFA6F8CB"/>
        <bgColor indexed="64"/>
      </patternFill>
    </fill>
    <fill>
      <patternFill patternType="solid">
        <fgColor rgb="FF2FF187"/>
        <bgColor indexed="64"/>
      </patternFill>
    </fill>
    <fill>
      <patternFill patternType="solid">
        <fgColor rgb="FFEDF6F9"/>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rgb="FFFFFFB3"/>
        <bgColor indexed="64"/>
      </patternFill>
    </fill>
    <fill>
      <patternFill patternType="solid">
        <fgColor rgb="FFFFFF25"/>
        <bgColor indexed="64"/>
      </patternFill>
    </fill>
    <fill>
      <patternFill patternType="solid">
        <fgColor rgb="FFEBE600"/>
        <bgColor indexed="64"/>
      </patternFill>
    </fill>
    <fill>
      <patternFill patternType="solid">
        <fgColor rgb="FFFFFB4B"/>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s>
  <cellStyleXfs count="1">
    <xf numFmtId="0" fontId="0" fillId="0" borderId="0"/>
  </cellStyleXfs>
  <cellXfs count="513">
    <xf numFmtId="0" fontId="0" fillId="0" borderId="0" xfId="0"/>
    <xf numFmtId="0" fontId="9" fillId="0" borderId="0" xfId="0" applyFont="1" applyFill="1" applyAlignment="1">
      <alignment vertical="center"/>
    </xf>
    <xf numFmtId="0" fontId="6" fillId="0" borderId="0" xfId="0" applyFont="1" applyFill="1"/>
    <xf numFmtId="0" fontId="6" fillId="0" borderId="1" xfId="0" applyFont="1" applyFill="1" applyBorder="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7" fillId="7" borderId="17" xfId="0" applyFont="1" applyFill="1" applyBorder="1" applyAlignment="1">
      <alignment horizontal="center" vertical="center"/>
    </xf>
    <xf numFmtId="0" fontId="3"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6" fillId="7" borderId="13" xfId="0" applyFont="1" applyFill="1" applyBorder="1" applyAlignment="1">
      <alignment horizontal="center" vertical="center" wrapText="1"/>
    </xf>
    <xf numFmtId="3" fontId="18" fillId="7" borderId="4" xfId="0" applyNumberFormat="1" applyFont="1" applyFill="1" applyBorder="1" applyAlignment="1">
      <alignment vertical="center" wrapText="1"/>
    </xf>
    <xf numFmtId="9" fontId="6" fillId="7" borderId="2" xfId="0" applyNumberFormat="1" applyFont="1" applyFill="1" applyBorder="1" applyAlignment="1">
      <alignment horizontal="center" vertical="center"/>
    </xf>
    <xf numFmtId="0" fontId="4" fillId="7" borderId="3" xfId="0" applyFont="1" applyFill="1" applyBorder="1" applyAlignment="1">
      <alignment horizontal="center" vertical="center" wrapText="1"/>
    </xf>
    <xf numFmtId="0" fontId="7" fillId="4" borderId="32"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3" fontId="18" fillId="4" borderId="4" xfId="0" applyNumberFormat="1" applyFont="1" applyFill="1" applyBorder="1" applyAlignment="1">
      <alignment vertical="center" wrapText="1"/>
    </xf>
    <xf numFmtId="9" fontId="6" fillId="4" borderId="2" xfId="0" applyNumberFormat="1" applyFont="1" applyFill="1" applyBorder="1" applyAlignment="1">
      <alignment horizontal="center" vertical="center"/>
    </xf>
    <xf numFmtId="0" fontId="4" fillId="4" borderId="3" xfId="0" applyFont="1" applyFill="1" applyBorder="1" applyAlignment="1">
      <alignment horizontal="center" vertical="center" wrapText="1"/>
    </xf>
    <xf numFmtId="0" fontId="7" fillId="8" borderId="17" xfId="0" applyFont="1" applyFill="1" applyBorder="1" applyAlignment="1">
      <alignment horizontal="center" vertical="center"/>
    </xf>
    <xf numFmtId="0" fontId="3" fillId="8" borderId="1"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6" fillId="8" borderId="13" xfId="0" applyFont="1" applyFill="1" applyBorder="1" applyAlignment="1">
      <alignment horizontal="center" vertical="center" wrapText="1"/>
    </xf>
    <xf numFmtId="3" fontId="18" fillId="8" borderId="4" xfId="0" applyNumberFormat="1" applyFont="1" applyFill="1" applyBorder="1" applyAlignment="1">
      <alignment vertical="center" wrapText="1"/>
    </xf>
    <xf numFmtId="9" fontId="6" fillId="8" borderId="2" xfId="0" applyNumberFormat="1" applyFont="1" applyFill="1" applyBorder="1" applyAlignment="1">
      <alignment horizontal="center" vertical="center"/>
    </xf>
    <xf numFmtId="0" fontId="4" fillId="8" borderId="3" xfId="0" applyFont="1" applyFill="1" applyBorder="1" applyAlignment="1">
      <alignment horizontal="center" vertical="center" wrapText="1"/>
    </xf>
    <xf numFmtId="0" fontId="7" fillId="5" borderId="32" xfId="0" applyFont="1" applyFill="1" applyBorder="1" applyAlignment="1">
      <alignment horizontal="center" vertical="center"/>
    </xf>
    <xf numFmtId="0" fontId="3" fillId="5" borderId="1"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6" fillId="5" borderId="13" xfId="0" applyFont="1" applyFill="1" applyBorder="1" applyAlignment="1">
      <alignment horizontal="center" vertical="center" wrapText="1"/>
    </xf>
    <xf numFmtId="3" fontId="18" fillId="5" borderId="4" xfId="0" applyNumberFormat="1" applyFont="1" applyFill="1" applyBorder="1" applyAlignment="1">
      <alignment vertical="center" wrapText="1"/>
    </xf>
    <xf numFmtId="9" fontId="6" fillId="5" borderId="2" xfId="0" applyNumberFormat="1" applyFont="1" applyFill="1" applyBorder="1" applyAlignment="1">
      <alignment horizontal="center" vertical="center"/>
    </xf>
    <xf numFmtId="0" fontId="4" fillId="5" borderId="3" xfId="0" applyFont="1" applyFill="1" applyBorder="1" applyAlignment="1">
      <alignment horizontal="center" vertical="center" wrapText="1"/>
    </xf>
    <xf numFmtId="0" fontId="7" fillId="9" borderId="17" xfId="0" applyFont="1" applyFill="1" applyBorder="1" applyAlignment="1">
      <alignment horizontal="center" vertical="center"/>
    </xf>
    <xf numFmtId="0" fontId="3" fillId="9" borderId="25" xfId="0" applyFont="1" applyFill="1" applyBorder="1" applyAlignment="1">
      <alignment horizontal="center" vertical="center" wrapText="1"/>
    </xf>
    <xf numFmtId="0" fontId="1" fillId="9" borderId="26" xfId="0" applyFont="1" applyFill="1" applyBorder="1" applyAlignment="1">
      <alignment horizontal="center" vertical="center" wrapText="1"/>
    </xf>
    <xf numFmtId="0" fontId="6" fillId="9" borderId="27" xfId="0" applyFont="1" applyFill="1" applyBorder="1" applyAlignment="1">
      <alignment horizontal="center" vertical="center" wrapText="1"/>
    </xf>
    <xf numFmtId="3" fontId="18" fillId="9" borderId="28" xfId="0" applyNumberFormat="1" applyFont="1" applyFill="1" applyBorder="1" applyAlignment="1">
      <alignment vertical="center" wrapText="1"/>
    </xf>
    <xf numFmtId="9" fontId="6" fillId="9" borderId="29" xfId="0" applyNumberFormat="1" applyFont="1" applyFill="1" applyBorder="1" applyAlignment="1">
      <alignment horizontal="center" vertical="center"/>
    </xf>
    <xf numFmtId="0" fontId="4" fillId="9" borderId="30" xfId="0" applyFont="1" applyFill="1" applyBorder="1" applyAlignment="1">
      <alignment horizontal="center" vertical="center" wrapText="1"/>
    </xf>
    <xf numFmtId="0" fontId="7" fillId="10" borderId="17" xfId="0" applyFont="1" applyFill="1" applyBorder="1" applyAlignment="1">
      <alignment horizontal="center" vertical="center"/>
    </xf>
    <xf numFmtId="0" fontId="3" fillId="10" borderId="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165" fontId="16" fillId="10" borderId="2" xfId="0" applyNumberFormat="1" applyFont="1" applyFill="1" applyBorder="1" applyAlignment="1">
      <alignment horizontal="right" vertical="center" wrapText="1"/>
    </xf>
    <xf numFmtId="3" fontId="18" fillId="10" borderId="4" xfId="0" applyNumberFormat="1" applyFont="1" applyFill="1" applyBorder="1" applyAlignment="1">
      <alignment vertical="center" wrapText="1"/>
    </xf>
    <xf numFmtId="9" fontId="6" fillId="10" borderId="2" xfId="0" applyNumberFormat="1" applyFont="1" applyFill="1" applyBorder="1" applyAlignment="1">
      <alignment horizontal="center" vertical="center"/>
    </xf>
    <xf numFmtId="164" fontId="4" fillId="10" borderId="3" xfId="0" applyNumberFormat="1" applyFont="1" applyFill="1" applyBorder="1" applyAlignment="1">
      <alignment horizontal="center" vertical="center" wrapText="1"/>
    </xf>
    <xf numFmtId="0" fontId="7" fillId="11" borderId="17"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165" fontId="16" fillId="11" borderId="2" xfId="0" applyNumberFormat="1" applyFont="1" applyFill="1" applyBorder="1" applyAlignment="1">
      <alignment horizontal="right" vertical="center" wrapText="1"/>
    </xf>
    <xf numFmtId="3" fontId="18" fillId="11" borderId="4" xfId="0" applyNumberFormat="1" applyFont="1" applyFill="1" applyBorder="1" applyAlignment="1">
      <alignment vertical="center" wrapText="1"/>
    </xf>
    <xf numFmtId="9" fontId="6" fillId="11" borderId="2" xfId="0" applyNumberFormat="1" applyFont="1" applyFill="1" applyBorder="1" applyAlignment="1">
      <alignment horizontal="center" vertical="center"/>
    </xf>
    <xf numFmtId="164" fontId="4" fillId="11" borderId="3" xfId="0" applyNumberFormat="1" applyFont="1" applyFill="1" applyBorder="1" applyAlignment="1">
      <alignment horizontal="center" vertical="center" wrapText="1"/>
    </xf>
    <xf numFmtId="0" fontId="7" fillId="12" borderId="17" xfId="0" applyFont="1" applyFill="1" applyBorder="1" applyAlignment="1">
      <alignment horizontal="center" vertical="center"/>
    </xf>
    <xf numFmtId="0" fontId="15" fillId="12" borderId="1"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6" fillId="12" borderId="13" xfId="0" applyFont="1" applyFill="1" applyBorder="1" applyAlignment="1">
      <alignment horizontal="center" vertical="center" wrapText="1"/>
    </xf>
    <xf numFmtId="3" fontId="18" fillId="12" borderId="4" xfId="0" applyNumberFormat="1" applyFont="1" applyFill="1" applyBorder="1" applyAlignment="1">
      <alignment vertical="center" wrapText="1"/>
    </xf>
    <xf numFmtId="9" fontId="6" fillId="12" borderId="2" xfId="0" applyNumberFormat="1" applyFont="1" applyFill="1" applyBorder="1" applyAlignment="1">
      <alignment horizontal="center" vertical="center"/>
    </xf>
    <xf numFmtId="0" fontId="4" fillId="12" borderId="3" xfId="0" applyFont="1" applyFill="1" applyBorder="1" applyAlignment="1">
      <alignment horizontal="center" vertical="center" wrapText="1"/>
    </xf>
    <xf numFmtId="0" fontId="7" fillId="13" borderId="32" xfId="0" applyFont="1" applyFill="1" applyBorder="1" applyAlignment="1">
      <alignment horizontal="center" vertical="center"/>
    </xf>
    <xf numFmtId="0" fontId="18" fillId="13" borderId="1"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6" fillId="13" borderId="13" xfId="0" applyFont="1" applyFill="1" applyBorder="1" applyAlignment="1">
      <alignment horizontal="center" vertical="center" wrapText="1"/>
    </xf>
    <xf numFmtId="3" fontId="18" fillId="13" borderId="4" xfId="0" applyNumberFormat="1" applyFont="1" applyFill="1" applyBorder="1" applyAlignment="1">
      <alignment vertical="center" wrapText="1"/>
    </xf>
    <xf numFmtId="9" fontId="6" fillId="13" borderId="2" xfId="0" applyNumberFormat="1" applyFont="1" applyFill="1" applyBorder="1" applyAlignment="1">
      <alignment horizontal="center" vertical="center"/>
    </xf>
    <xf numFmtId="0" fontId="4" fillId="13" borderId="3" xfId="0" applyFont="1" applyFill="1" applyBorder="1" applyAlignment="1">
      <alignment horizontal="center" vertical="center" wrapText="1"/>
    </xf>
    <xf numFmtId="0" fontId="7" fillId="14" borderId="32" xfId="0" applyFont="1" applyFill="1" applyBorder="1" applyAlignment="1">
      <alignment horizontal="center" vertical="center"/>
    </xf>
    <xf numFmtId="0" fontId="15"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3" fontId="18" fillId="14" borderId="4" xfId="0" applyNumberFormat="1" applyFont="1" applyFill="1" applyBorder="1" applyAlignment="1">
      <alignment vertical="center" wrapText="1"/>
    </xf>
    <xf numFmtId="9" fontId="6" fillId="14" borderId="2" xfId="0" applyNumberFormat="1" applyFont="1" applyFill="1" applyBorder="1" applyAlignment="1">
      <alignment horizontal="center" vertical="center"/>
    </xf>
    <xf numFmtId="0" fontId="4" fillId="14" borderId="3" xfId="0" applyFont="1" applyFill="1" applyBorder="1" applyAlignment="1">
      <alignment horizontal="center" vertical="center" wrapText="1"/>
    </xf>
    <xf numFmtId="0" fontId="7" fillId="15" borderId="17" xfId="0" applyFont="1" applyFill="1" applyBorder="1" applyAlignment="1">
      <alignment horizontal="center" vertical="center"/>
    </xf>
    <xf numFmtId="0" fontId="3" fillId="15" borderId="1"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6" fillId="15" borderId="13" xfId="0" applyFont="1" applyFill="1" applyBorder="1" applyAlignment="1">
      <alignment horizontal="center" vertical="center" wrapText="1"/>
    </xf>
    <xf numFmtId="3" fontId="18" fillId="15" borderId="4" xfId="0" applyNumberFormat="1" applyFont="1" applyFill="1" applyBorder="1" applyAlignment="1">
      <alignment vertical="center" wrapText="1"/>
    </xf>
    <xf numFmtId="9" fontId="6" fillId="15" borderId="2"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0" fontId="7" fillId="16" borderId="32" xfId="0" applyFont="1" applyFill="1" applyBorder="1" applyAlignment="1">
      <alignment horizontal="center" vertical="center"/>
    </xf>
    <xf numFmtId="0" fontId="18" fillId="16" borderId="1" xfId="0" applyFont="1" applyFill="1" applyBorder="1" applyAlignment="1">
      <alignment horizontal="center" vertical="center" wrapText="1"/>
    </xf>
    <xf numFmtId="0" fontId="1" fillId="16" borderId="12" xfId="0" applyFont="1" applyFill="1" applyBorder="1" applyAlignment="1">
      <alignment horizontal="center" vertical="center" wrapText="1"/>
    </xf>
    <xf numFmtId="0" fontId="6" fillId="16" borderId="13" xfId="0" applyFont="1" applyFill="1" applyBorder="1" applyAlignment="1">
      <alignment horizontal="center" vertical="center" wrapText="1"/>
    </xf>
    <xf numFmtId="3" fontId="18" fillId="16" borderId="4" xfId="0" applyNumberFormat="1" applyFont="1" applyFill="1" applyBorder="1" applyAlignment="1">
      <alignment vertical="center" wrapText="1"/>
    </xf>
    <xf numFmtId="9" fontId="6" fillId="16" borderId="2" xfId="0" applyNumberFormat="1" applyFont="1" applyFill="1" applyBorder="1" applyAlignment="1">
      <alignment horizontal="center" vertical="center"/>
    </xf>
    <xf numFmtId="0" fontId="4" fillId="16" borderId="3" xfId="0" applyFont="1" applyFill="1" applyBorder="1" applyAlignment="1">
      <alignment horizontal="center" vertical="center" wrapText="1"/>
    </xf>
    <xf numFmtId="0" fontId="7" fillId="17" borderId="17" xfId="0" applyFont="1" applyFill="1" applyBorder="1" applyAlignment="1">
      <alignment horizontal="center" vertical="center"/>
    </xf>
    <xf numFmtId="0" fontId="15" fillId="17" borderId="1"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6" fillId="17" borderId="13" xfId="0" applyFont="1" applyFill="1" applyBorder="1" applyAlignment="1">
      <alignment horizontal="center" vertical="center" wrapText="1"/>
    </xf>
    <xf numFmtId="3" fontId="18" fillId="17" borderId="4" xfId="0" applyNumberFormat="1" applyFont="1" applyFill="1" applyBorder="1" applyAlignment="1">
      <alignment vertical="center" wrapText="1"/>
    </xf>
    <xf numFmtId="9" fontId="6" fillId="17" borderId="2" xfId="0" applyNumberFormat="1" applyFont="1" applyFill="1" applyBorder="1" applyAlignment="1">
      <alignment horizontal="center" vertical="center"/>
    </xf>
    <xf numFmtId="0" fontId="4" fillId="17" borderId="3" xfId="0" applyFont="1" applyFill="1" applyBorder="1" applyAlignment="1">
      <alignment horizontal="center" vertical="center" wrapText="1"/>
    </xf>
    <xf numFmtId="0" fontId="7" fillId="18" borderId="32" xfId="0" applyFont="1" applyFill="1" applyBorder="1" applyAlignment="1">
      <alignment horizontal="center" vertical="center"/>
    </xf>
    <xf numFmtId="0" fontId="18" fillId="18" borderId="1"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3" fontId="18" fillId="18" borderId="4" xfId="0" applyNumberFormat="1" applyFont="1" applyFill="1" applyBorder="1" applyAlignment="1">
      <alignment vertical="center" wrapText="1"/>
    </xf>
    <xf numFmtId="9" fontId="6" fillId="18" borderId="2" xfId="0" applyNumberFormat="1" applyFont="1" applyFill="1" applyBorder="1" applyAlignment="1">
      <alignment horizontal="center" vertical="center"/>
    </xf>
    <xf numFmtId="0" fontId="4" fillId="18" borderId="3" xfId="0" applyFont="1" applyFill="1" applyBorder="1" applyAlignment="1">
      <alignment horizontal="center" vertical="center" wrapText="1"/>
    </xf>
    <xf numFmtId="0" fontId="7" fillId="19" borderId="32" xfId="0" applyFont="1" applyFill="1" applyBorder="1" applyAlignment="1">
      <alignment horizontal="center" vertical="center"/>
    </xf>
    <xf numFmtId="0" fontId="15"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6" fillId="19" borderId="13" xfId="0" applyFont="1" applyFill="1" applyBorder="1" applyAlignment="1">
      <alignment horizontal="center" vertical="center" wrapText="1"/>
    </xf>
    <xf numFmtId="3" fontId="18" fillId="19" borderId="4" xfId="0" applyNumberFormat="1" applyFont="1" applyFill="1" applyBorder="1" applyAlignment="1">
      <alignment vertical="center" wrapText="1"/>
    </xf>
    <xf numFmtId="9" fontId="6" fillId="19" borderId="2" xfId="0" applyNumberFormat="1" applyFont="1" applyFill="1" applyBorder="1" applyAlignment="1">
      <alignment horizontal="center" vertical="center"/>
    </xf>
    <xf numFmtId="0" fontId="4" fillId="19" borderId="3" xfId="0" applyFont="1" applyFill="1" applyBorder="1" applyAlignment="1">
      <alignment horizontal="center" vertical="center" wrapText="1"/>
    </xf>
    <xf numFmtId="0" fontId="7" fillId="20" borderId="17" xfId="0" applyFont="1" applyFill="1" applyBorder="1" applyAlignment="1">
      <alignment horizontal="center" vertical="center"/>
    </xf>
    <xf numFmtId="0" fontId="15" fillId="20" borderId="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6" fillId="20" borderId="13" xfId="0" applyFont="1" applyFill="1" applyBorder="1" applyAlignment="1">
      <alignment horizontal="center" vertical="center" wrapText="1"/>
    </xf>
    <xf numFmtId="3" fontId="18" fillId="20" borderId="4" xfId="0" applyNumberFormat="1" applyFont="1" applyFill="1" applyBorder="1" applyAlignment="1">
      <alignment vertical="center" wrapText="1"/>
    </xf>
    <xf numFmtId="9" fontId="6" fillId="20" borderId="2" xfId="0" applyNumberFormat="1" applyFont="1" applyFill="1" applyBorder="1" applyAlignment="1">
      <alignment horizontal="center" vertical="center"/>
    </xf>
    <xf numFmtId="0" fontId="4" fillId="20" borderId="3" xfId="0" applyFont="1" applyFill="1" applyBorder="1" applyAlignment="1">
      <alignment horizontal="center" vertical="center" wrapText="1"/>
    </xf>
    <xf numFmtId="0" fontId="15"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6" fillId="22" borderId="13" xfId="0" applyFont="1" applyFill="1" applyBorder="1" applyAlignment="1">
      <alignment horizontal="center"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7" fillId="23" borderId="17" xfId="0" applyFont="1" applyFill="1" applyBorder="1" applyAlignment="1">
      <alignment horizontal="center" vertical="center"/>
    </xf>
    <xf numFmtId="0" fontId="3" fillId="23" borderId="1" xfId="0" applyFont="1" applyFill="1" applyBorder="1" applyAlignment="1">
      <alignment horizontal="center" vertical="center" wrapText="1"/>
    </xf>
    <xf numFmtId="0" fontId="13" fillId="23" borderId="14" xfId="0" applyFont="1" applyFill="1" applyBorder="1" applyAlignment="1">
      <alignment horizontal="center" vertical="center" wrapText="1"/>
    </xf>
    <xf numFmtId="0" fontId="6" fillId="23" borderId="13" xfId="0" applyFont="1" applyFill="1" applyBorder="1" applyAlignment="1">
      <alignment horizontal="center"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0" fontId="7" fillId="24" borderId="17" xfId="0" applyFont="1" applyFill="1" applyBorder="1" applyAlignment="1">
      <alignment horizontal="center" vertical="center"/>
    </xf>
    <xf numFmtId="0" fontId="3" fillId="24" borderId="3"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6" fillId="24" borderId="13" xfId="0" applyFont="1" applyFill="1" applyBorder="1" applyAlignment="1">
      <alignment horizontal="center" vertical="center" wrapText="1"/>
    </xf>
    <xf numFmtId="0" fontId="18" fillId="24" borderId="4" xfId="0" applyFont="1" applyFill="1" applyBorder="1" applyAlignment="1">
      <alignment vertical="center" wrapText="1"/>
    </xf>
    <xf numFmtId="9" fontId="6" fillId="24" borderId="2"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0" fontId="7" fillId="25" borderId="17" xfId="0" applyFont="1" applyFill="1" applyBorder="1" applyAlignment="1">
      <alignment horizontal="center" vertical="center"/>
    </xf>
    <xf numFmtId="0" fontId="3" fillId="25" borderId="1"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6" fillId="25" borderId="13" xfId="0" applyFont="1" applyFill="1" applyBorder="1" applyAlignment="1">
      <alignment horizontal="center"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0" fontId="7" fillId="26" borderId="17" xfId="0" applyFont="1" applyFill="1" applyBorder="1" applyAlignment="1">
      <alignment horizontal="center" vertical="center"/>
    </xf>
    <xf numFmtId="0" fontId="3" fillId="26" borderId="19" xfId="0" applyFont="1" applyFill="1" applyBorder="1" applyAlignment="1">
      <alignment horizontal="center" vertical="center" wrapText="1"/>
    </xf>
    <xf numFmtId="0" fontId="1" fillId="26" borderId="20" xfId="0" applyFont="1" applyFill="1" applyBorder="1" applyAlignment="1">
      <alignment horizontal="center" vertical="center" wrapText="1"/>
    </xf>
    <xf numFmtId="0" fontId="6" fillId="26" borderId="21" xfId="0" applyFont="1" applyFill="1" applyBorder="1" applyAlignment="1">
      <alignment horizontal="center" vertical="center" wrapText="1"/>
    </xf>
    <xf numFmtId="3" fontId="18" fillId="26" borderId="18" xfId="0" applyNumberFormat="1" applyFont="1" applyFill="1" applyBorder="1" applyAlignment="1">
      <alignment vertical="center" wrapText="1"/>
    </xf>
    <xf numFmtId="9" fontId="6" fillId="26" borderId="22" xfId="0" applyNumberFormat="1" applyFont="1" applyFill="1" applyBorder="1" applyAlignment="1">
      <alignment horizontal="center" vertical="center"/>
    </xf>
    <xf numFmtId="0" fontId="4" fillId="26" borderId="23" xfId="0" applyFont="1" applyFill="1" applyBorder="1" applyAlignment="1">
      <alignment horizontal="center" vertical="center" wrapText="1"/>
    </xf>
    <xf numFmtId="0" fontId="7" fillId="27" borderId="17" xfId="0" applyFont="1" applyFill="1" applyBorder="1" applyAlignment="1">
      <alignment horizontal="center" vertical="center"/>
    </xf>
    <xf numFmtId="0" fontId="3"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6" fillId="27" borderId="13" xfId="0" applyFont="1" applyFill="1" applyBorder="1" applyAlignment="1">
      <alignment horizontal="center" vertical="center" wrapText="1"/>
    </xf>
    <xf numFmtId="3" fontId="18" fillId="27" borderId="4" xfId="0" applyNumberFormat="1" applyFont="1" applyFill="1" applyBorder="1" applyAlignment="1">
      <alignment vertical="center" wrapText="1"/>
    </xf>
    <xf numFmtId="9" fontId="6" fillId="27" borderId="2" xfId="0" applyNumberFormat="1" applyFont="1" applyFill="1" applyBorder="1" applyAlignment="1">
      <alignment horizontal="center" vertical="center"/>
    </xf>
    <xf numFmtId="3" fontId="4" fillId="27" borderId="3" xfId="0" applyNumberFormat="1" applyFont="1" applyFill="1" applyBorder="1" applyAlignment="1">
      <alignment horizontal="center" vertical="center" wrapText="1"/>
    </xf>
    <xf numFmtId="0" fontId="7" fillId="28" borderId="17" xfId="0" applyFont="1" applyFill="1" applyBorder="1" applyAlignment="1">
      <alignment horizontal="center" vertical="center"/>
    </xf>
    <xf numFmtId="0" fontId="3"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6" fillId="28" borderId="13" xfId="0" applyFont="1" applyFill="1" applyBorder="1" applyAlignment="1">
      <alignment horizontal="center" vertical="center" wrapText="1"/>
    </xf>
    <xf numFmtId="3" fontId="18" fillId="28" borderId="4" xfId="0" applyNumberFormat="1" applyFont="1" applyFill="1" applyBorder="1" applyAlignment="1">
      <alignment vertical="center" wrapText="1"/>
    </xf>
    <xf numFmtId="9" fontId="6" fillId="28" borderId="2" xfId="0" applyNumberFormat="1" applyFont="1" applyFill="1" applyBorder="1" applyAlignment="1">
      <alignment horizontal="center" vertical="center"/>
    </xf>
    <xf numFmtId="3" fontId="4" fillId="28" borderId="3" xfId="0" applyNumberFormat="1" applyFont="1" applyFill="1" applyBorder="1" applyAlignment="1">
      <alignment horizontal="center" vertical="center" wrapText="1"/>
    </xf>
    <xf numFmtId="0" fontId="7" fillId="29" borderId="32" xfId="0" applyFont="1" applyFill="1" applyBorder="1" applyAlignment="1">
      <alignment horizontal="center" vertical="center"/>
    </xf>
    <xf numFmtId="0" fontId="3"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6" fillId="29" borderId="13" xfId="0" applyFont="1" applyFill="1" applyBorder="1" applyAlignment="1">
      <alignment horizontal="center"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3" fontId="4" fillId="29" borderId="3" xfId="0" applyNumberFormat="1" applyFont="1" applyFill="1" applyBorder="1" applyAlignment="1">
      <alignment horizontal="center" vertical="center" wrapText="1"/>
    </xf>
    <xf numFmtId="165" fontId="16" fillId="12" borderId="2" xfId="0" applyNumberFormat="1" applyFont="1" applyFill="1" applyBorder="1" applyAlignment="1">
      <alignment horizontal="right" vertical="center" wrapText="1"/>
    </xf>
    <xf numFmtId="165" fontId="16" fillId="17" borderId="2" xfId="0" applyNumberFormat="1" applyFont="1" applyFill="1" applyBorder="1" applyAlignment="1">
      <alignment horizontal="right" vertical="center" wrapText="1"/>
    </xf>
    <xf numFmtId="165" fontId="16" fillId="21" borderId="2" xfId="0" applyNumberFormat="1" applyFont="1" applyFill="1" applyBorder="1" applyAlignment="1">
      <alignment horizontal="right" vertical="center" wrapText="1"/>
    </xf>
    <xf numFmtId="165" fontId="16" fillId="22" borderId="2" xfId="0" applyNumberFormat="1" applyFont="1" applyFill="1" applyBorder="1" applyAlignment="1">
      <alignment horizontal="right" vertical="center" wrapText="1"/>
    </xf>
    <xf numFmtId="165" fontId="16" fillId="15" borderId="2" xfId="0" applyNumberFormat="1" applyFont="1" applyFill="1" applyBorder="1" applyAlignment="1">
      <alignment horizontal="right" vertical="center" wrapText="1"/>
    </xf>
    <xf numFmtId="165" fontId="16" fillId="14" borderId="2" xfId="0" applyNumberFormat="1" applyFont="1" applyFill="1" applyBorder="1" applyAlignment="1">
      <alignment horizontal="right" vertical="center" wrapText="1"/>
    </xf>
    <xf numFmtId="165" fontId="16" fillId="19" borderId="2" xfId="0" applyNumberFormat="1" applyFont="1" applyFill="1" applyBorder="1" applyAlignment="1">
      <alignment horizontal="right" vertical="center" wrapText="1"/>
    </xf>
    <xf numFmtId="165" fontId="16" fillId="20" borderId="2" xfId="0" applyNumberFormat="1" applyFont="1" applyFill="1" applyBorder="1" applyAlignment="1">
      <alignment horizontal="right" vertical="center" wrapText="1"/>
    </xf>
    <xf numFmtId="165" fontId="16" fillId="13" borderId="2" xfId="0" applyNumberFormat="1" applyFont="1" applyFill="1" applyBorder="1" applyAlignment="1">
      <alignment horizontal="right" vertical="center" wrapText="1"/>
    </xf>
    <xf numFmtId="165" fontId="16" fillId="16" borderId="2" xfId="0" applyNumberFormat="1" applyFont="1" applyFill="1" applyBorder="1" applyAlignment="1">
      <alignment horizontal="right" vertical="center" wrapText="1"/>
    </xf>
    <xf numFmtId="165" fontId="16" fillId="18" borderId="2" xfId="0" applyNumberFormat="1" applyFont="1" applyFill="1" applyBorder="1" applyAlignment="1">
      <alignment horizontal="right" vertical="center" wrapText="1"/>
    </xf>
    <xf numFmtId="0" fontId="7" fillId="33" borderId="32" xfId="0" applyFont="1" applyFill="1" applyBorder="1" applyAlignment="1">
      <alignment horizontal="center" vertical="center"/>
    </xf>
    <xf numFmtId="0" fontId="3" fillId="33" borderId="5" xfId="0" applyFont="1" applyFill="1" applyBorder="1" applyAlignment="1">
      <alignment horizontal="center" vertical="center" wrapText="1"/>
    </xf>
    <xf numFmtId="0" fontId="1" fillId="33" borderId="6" xfId="0" applyFont="1" applyFill="1" applyBorder="1" applyAlignment="1">
      <alignment horizontal="center" vertical="center" wrapText="1"/>
    </xf>
    <xf numFmtId="0" fontId="6" fillId="33" borderId="7" xfId="0" applyFont="1" applyFill="1" applyBorder="1" applyAlignment="1">
      <alignment horizontal="center" vertical="center" wrapText="1"/>
    </xf>
    <xf numFmtId="165" fontId="16" fillId="33" borderId="2" xfId="0" applyNumberFormat="1" applyFont="1" applyFill="1" applyBorder="1" applyAlignment="1">
      <alignment horizontal="right" vertical="center" wrapText="1"/>
    </xf>
    <xf numFmtId="3" fontId="18" fillId="33" borderId="11" xfId="0" applyNumberFormat="1" applyFont="1" applyFill="1" applyBorder="1" applyAlignment="1">
      <alignment vertical="center" wrapText="1"/>
    </xf>
    <xf numFmtId="9" fontId="6" fillId="33" borderId="8"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7" fillId="34" borderId="32" xfId="0" applyFont="1" applyFill="1" applyBorder="1" applyAlignment="1">
      <alignment horizontal="center" vertical="center"/>
    </xf>
    <xf numFmtId="0" fontId="15" fillId="34" borderId="1" xfId="0" applyFont="1" applyFill="1" applyBorder="1" applyAlignment="1">
      <alignment horizontal="center" vertical="center" wrapText="1"/>
    </xf>
    <xf numFmtId="0" fontId="1" fillId="34" borderId="12" xfId="0" applyFont="1" applyFill="1" applyBorder="1" applyAlignment="1">
      <alignment horizontal="center" vertical="center" wrapText="1"/>
    </xf>
    <xf numFmtId="0" fontId="6" fillId="34" borderId="13" xfId="0" applyFont="1" applyFill="1" applyBorder="1" applyAlignment="1">
      <alignment horizontal="center" vertical="center" wrapText="1"/>
    </xf>
    <xf numFmtId="165" fontId="16" fillId="34" borderId="2" xfId="0" applyNumberFormat="1" applyFont="1" applyFill="1" applyBorder="1" applyAlignment="1">
      <alignment horizontal="right" vertical="center" wrapText="1"/>
    </xf>
    <xf numFmtId="3" fontId="18" fillId="34" borderId="4" xfId="0" applyNumberFormat="1" applyFont="1" applyFill="1" applyBorder="1" applyAlignment="1">
      <alignment vertical="center" wrapText="1"/>
    </xf>
    <xf numFmtId="9" fontId="6" fillId="34" borderId="2" xfId="0" applyNumberFormat="1" applyFont="1" applyFill="1" applyBorder="1" applyAlignment="1">
      <alignment horizontal="center" vertical="center"/>
    </xf>
    <xf numFmtId="0" fontId="4" fillId="34" borderId="3" xfId="0" applyFont="1" applyFill="1" applyBorder="1" applyAlignment="1">
      <alignment horizontal="center" vertical="center" wrapText="1"/>
    </xf>
    <xf numFmtId="0" fontId="7" fillId="34" borderId="17" xfId="0" applyFont="1" applyFill="1" applyBorder="1" applyAlignment="1">
      <alignment horizontal="center" vertical="center"/>
    </xf>
    <xf numFmtId="0" fontId="7" fillId="17" borderId="32" xfId="0" applyFont="1" applyFill="1" applyBorder="1" applyAlignment="1">
      <alignment horizontal="center" vertical="center"/>
    </xf>
    <xf numFmtId="0" fontId="3" fillId="17" borderId="5"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7" fillId="21" borderId="32" xfId="0" applyFont="1" applyFill="1" applyBorder="1" applyAlignment="1">
      <alignment horizontal="center" vertical="center"/>
    </xf>
    <xf numFmtId="0" fontId="3" fillId="22" borderId="1" xfId="0" applyFont="1" applyFill="1" applyBorder="1" applyAlignment="1">
      <alignment horizontal="center" vertical="center" wrapText="1"/>
    </xf>
    <xf numFmtId="0" fontId="18" fillId="19" borderId="1" xfId="0" applyFont="1" applyFill="1" applyBorder="1" applyAlignment="1">
      <alignment horizontal="center" vertical="center" wrapText="1"/>
    </xf>
    <xf numFmtId="0" fontId="7" fillId="19" borderId="17" xfId="0" applyFont="1" applyFill="1" applyBorder="1" applyAlignment="1">
      <alignment horizontal="center" vertical="center"/>
    </xf>
    <xf numFmtId="0" fontId="3" fillId="19" borderId="1" xfId="0" applyFont="1" applyFill="1" applyBorder="1" applyAlignment="1">
      <alignment horizontal="center" vertical="center" wrapText="1"/>
    </xf>
    <xf numFmtId="165" fontId="16" fillId="8" borderId="2" xfId="0" applyNumberFormat="1" applyFont="1" applyFill="1" applyBorder="1" applyAlignment="1">
      <alignment horizontal="right" vertical="center" wrapText="1"/>
    </xf>
    <xf numFmtId="165" fontId="16" fillId="23" borderId="2" xfId="0" applyNumberFormat="1" applyFont="1" applyFill="1" applyBorder="1" applyAlignment="1">
      <alignment horizontal="right" vertical="center" wrapText="1"/>
    </xf>
    <xf numFmtId="165" fontId="16" fillId="24" borderId="2" xfId="0" applyNumberFormat="1" applyFont="1" applyFill="1" applyBorder="1" applyAlignment="1">
      <alignment horizontal="right" vertical="center" wrapText="1"/>
    </xf>
    <xf numFmtId="165" fontId="16" fillId="25" borderId="2" xfId="0" applyNumberFormat="1" applyFont="1" applyFill="1" applyBorder="1" applyAlignment="1">
      <alignment horizontal="right" vertical="center" wrapText="1"/>
    </xf>
    <xf numFmtId="165" fontId="16" fillId="7" borderId="2" xfId="0" applyNumberFormat="1" applyFont="1" applyFill="1" applyBorder="1" applyAlignment="1">
      <alignment horizontal="right" vertical="center" wrapText="1"/>
    </xf>
    <xf numFmtId="165" fontId="16" fillId="28" borderId="2" xfId="0" applyNumberFormat="1" applyFont="1" applyFill="1" applyBorder="1" applyAlignment="1">
      <alignment horizontal="right" vertical="center" wrapText="1"/>
    </xf>
    <xf numFmtId="165" fontId="16" fillId="27" borderId="2" xfId="0" applyNumberFormat="1" applyFont="1" applyFill="1" applyBorder="1" applyAlignment="1">
      <alignment horizontal="right" vertical="center" wrapText="1"/>
    </xf>
    <xf numFmtId="165" fontId="16" fillId="29" borderId="2" xfId="0" applyNumberFormat="1" applyFont="1" applyFill="1" applyBorder="1" applyAlignment="1">
      <alignment horizontal="right" vertical="center" wrapText="1"/>
    </xf>
    <xf numFmtId="165" fontId="16" fillId="5" borderId="2" xfId="0" applyNumberFormat="1" applyFont="1" applyFill="1" applyBorder="1" applyAlignment="1">
      <alignment horizontal="right" vertical="center" wrapText="1"/>
    </xf>
    <xf numFmtId="165" fontId="16" fillId="4" borderId="2" xfId="0" applyNumberFormat="1" applyFont="1" applyFill="1" applyBorder="1" applyAlignment="1">
      <alignment horizontal="right" vertical="center" wrapText="1"/>
    </xf>
    <xf numFmtId="165" fontId="16" fillId="26" borderId="22" xfId="0" applyNumberFormat="1" applyFont="1" applyFill="1" applyBorder="1" applyAlignment="1">
      <alignment horizontal="right" vertical="center" wrapText="1"/>
    </xf>
    <xf numFmtId="165" fontId="20" fillId="12" borderId="2" xfId="0" applyNumberFormat="1" applyFont="1" applyFill="1" applyBorder="1" applyAlignment="1">
      <alignment horizontal="right" vertical="center" wrapText="1"/>
    </xf>
    <xf numFmtId="165" fontId="20" fillId="13" borderId="29" xfId="0" applyNumberFormat="1" applyFont="1" applyFill="1" applyBorder="1" applyAlignment="1">
      <alignment horizontal="right" vertical="center" wrapText="1"/>
    </xf>
    <xf numFmtId="165" fontId="20" fillId="17" borderId="2" xfId="0" applyNumberFormat="1" applyFont="1" applyFill="1" applyBorder="1" applyAlignment="1">
      <alignment horizontal="right" vertical="center" wrapText="1"/>
    </xf>
    <xf numFmtId="165" fontId="20" fillId="34" borderId="2" xfId="0" applyNumberFormat="1" applyFont="1" applyFill="1" applyBorder="1" applyAlignment="1">
      <alignment horizontal="right" vertical="center" wrapText="1"/>
    </xf>
    <xf numFmtId="165" fontId="20" fillId="18" borderId="29" xfId="0" applyNumberFormat="1" applyFont="1" applyFill="1" applyBorder="1" applyAlignment="1">
      <alignment horizontal="right" vertical="center" wrapText="1"/>
    </xf>
    <xf numFmtId="165" fontId="20" fillId="34" borderId="29" xfId="0" applyNumberFormat="1" applyFont="1" applyFill="1" applyBorder="1" applyAlignment="1">
      <alignment horizontal="right" vertical="center" wrapText="1"/>
    </xf>
    <xf numFmtId="165" fontId="20" fillId="20" borderId="29" xfId="0" applyNumberFormat="1" applyFont="1" applyFill="1" applyBorder="1" applyAlignment="1">
      <alignment horizontal="right" vertical="center" wrapText="1"/>
    </xf>
    <xf numFmtId="165" fontId="20" fillId="17" borderId="29" xfId="0" applyNumberFormat="1" applyFont="1" applyFill="1" applyBorder="1" applyAlignment="1">
      <alignment horizontal="right" vertical="center" wrapText="1"/>
    </xf>
    <xf numFmtId="165" fontId="20" fillId="19" borderId="2" xfId="0" applyNumberFormat="1" applyFont="1" applyFill="1" applyBorder="1" applyAlignment="1">
      <alignment horizontal="right" vertical="center" wrapText="1"/>
    </xf>
    <xf numFmtId="165" fontId="20" fillId="19" borderId="29" xfId="0" applyNumberFormat="1" applyFont="1" applyFill="1" applyBorder="1" applyAlignment="1">
      <alignment horizontal="right" vertical="center" wrapText="1"/>
    </xf>
    <xf numFmtId="165" fontId="20" fillId="14" borderId="29" xfId="0" applyNumberFormat="1" applyFont="1" applyFill="1" applyBorder="1" applyAlignment="1">
      <alignment horizontal="right" vertical="center" wrapText="1"/>
    </xf>
    <xf numFmtId="165" fontId="20" fillId="15" borderId="2" xfId="0" applyNumberFormat="1" applyFont="1" applyFill="1" applyBorder="1" applyAlignment="1">
      <alignment horizontal="right" vertical="center" wrapText="1"/>
    </xf>
    <xf numFmtId="165" fontId="20" fillId="16" borderId="29" xfId="0" applyNumberFormat="1" applyFont="1" applyFill="1" applyBorder="1" applyAlignment="1">
      <alignment horizontal="right" vertical="center" wrapText="1"/>
    </xf>
    <xf numFmtId="165" fontId="20" fillId="21" borderId="29" xfId="0" applyNumberFormat="1" applyFont="1" applyFill="1" applyBorder="1" applyAlignment="1">
      <alignment horizontal="right" vertical="center" wrapText="1"/>
    </xf>
    <xf numFmtId="165" fontId="20" fillId="21" borderId="2" xfId="0" applyNumberFormat="1" applyFont="1" applyFill="1" applyBorder="1" applyAlignment="1">
      <alignment horizontal="right" vertical="center" wrapText="1"/>
    </xf>
    <xf numFmtId="165" fontId="20" fillId="22" borderId="2" xfId="0" applyNumberFormat="1" applyFont="1" applyFill="1" applyBorder="1" applyAlignment="1">
      <alignment horizontal="right" vertical="center" wrapText="1"/>
    </xf>
    <xf numFmtId="165" fontId="20" fillId="24" borderId="2" xfId="0" applyNumberFormat="1" applyFont="1" applyFill="1" applyBorder="1" applyAlignment="1">
      <alignment horizontal="right" vertical="center" wrapText="1"/>
    </xf>
    <xf numFmtId="165" fontId="20" fillId="25" borderId="8" xfId="0" applyNumberFormat="1" applyFont="1" applyFill="1" applyBorder="1" applyAlignment="1">
      <alignment horizontal="right" vertical="center" wrapText="1"/>
    </xf>
    <xf numFmtId="165" fontId="20" fillId="7" borderId="8" xfId="0" applyNumberFormat="1" applyFont="1" applyFill="1" applyBorder="1" applyAlignment="1">
      <alignment horizontal="right" vertical="center" wrapText="1"/>
    </xf>
    <xf numFmtId="165" fontId="20" fillId="5" borderId="8" xfId="0" applyNumberFormat="1" applyFont="1" applyFill="1" applyBorder="1" applyAlignment="1">
      <alignment horizontal="right" vertical="center" wrapText="1"/>
    </xf>
    <xf numFmtId="165" fontId="20" fillId="4" borderId="2" xfId="0" applyNumberFormat="1" applyFont="1" applyFill="1" applyBorder="1" applyAlignment="1">
      <alignment horizontal="right" vertical="center" wrapText="1"/>
    </xf>
    <xf numFmtId="165" fontId="20" fillId="28" borderId="2" xfId="0" applyNumberFormat="1" applyFont="1" applyFill="1" applyBorder="1" applyAlignment="1">
      <alignment horizontal="right" vertical="center" wrapText="1"/>
    </xf>
    <xf numFmtId="165" fontId="20" fillId="27" borderId="2" xfId="0" applyNumberFormat="1" applyFont="1" applyFill="1" applyBorder="1" applyAlignment="1">
      <alignment horizontal="right" vertical="center" wrapText="1"/>
    </xf>
    <xf numFmtId="165" fontId="20" fillId="29" borderId="2" xfId="0" applyNumberFormat="1" applyFont="1" applyFill="1" applyBorder="1" applyAlignment="1">
      <alignment horizontal="right" vertical="center" wrapText="1"/>
    </xf>
    <xf numFmtId="165" fontId="20" fillId="9" borderId="2" xfId="0" applyNumberFormat="1" applyFont="1" applyFill="1" applyBorder="1" applyAlignment="1">
      <alignment horizontal="right" vertical="center" wrapText="1"/>
    </xf>
    <xf numFmtId="165" fontId="20" fillId="26" borderId="22" xfId="0" applyNumberFormat="1" applyFont="1" applyFill="1" applyBorder="1" applyAlignment="1">
      <alignment horizontal="right" vertical="center" wrapText="1"/>
    </xf>
    <xf numFmtId="165" fontId="16" fillId="9" borderId="29" xfId="0" applyNumberFormat="1" applyFont="1" applyFill="1" applyBorder="1" applyAlignment="1">
      <alignment horizontal="right" vertical="center" wrapText="1"/>
    </xf>
    <xf numFmtId="0" fontId="17" fillId="0" borderId="33" xfId="0" applyFont="1" applyFill="1" applyBorder="1" applyAlignment="1">
      <alignment horizontal="center" vertical="center" wrapText="1"/>
    </xf>
    <xf numFmtId="168" fontId="2" fillId="10" borderId="2" xfId="0" applyNumberFormat="1" applyFont="1" applyFill="1" applyBorder="1" applyAlignment="1">
      <alignment horizontal="center" vertical="center"/>
    </xf>
    <xf numFmtId="168" fontId="2" fillId="11" borderId="2" xfId="0" applyNumberFormat="1" applyFont="1" applyFill="1" applyBorder="1" applyAlignment="1">
      <alignment horizontal="center" vertical="center"/>
    </xf>
    <xf numFmtId="168" fontId="2" fillId="33" borderId="8" xfId="0" applyNumberFormat="1" applyFont="1" applyFill="1" applyBorder="1" applyAlignment="1">
      <alignment horizontal="center" vertical="center"/>
    </xf>
    <xf numFmtId="168" fontId="2" fillId="12" borderId="2" xfId="0" applyNumberFormat="1" applyFont="1" applyFill="1" applyBorder="1" applyAlignment="1">
      <alignment horizontal="center" vertical="center"/>
    </xf>
    <xf numFmtId="168" fontId="2" fillId="13" borderId="2" xfId="0" applyNumberFormat="1" applyFont="1" applyFill="1" applyBorder="1" applyAlignment="1">
      <alignment horizontal="center" vertical="center"/>
    </xf>
    <xf numFmtId="168" fontId="2" fillId="17" borderId="2" xfId="0" applyNumberFormat="1" applyFont="1" applyFill="1" applyBorder="1" applyAlignment="1">
      <alignment horizontal="center" vertical="center"/>
    </xf>
    <xf numFmtId="168" fontId="2" fillId="34" borderId="2" xfId="0" applyNumberFormat="1" applyFont="1" applyFill="1" applyBorder="1" applyAlignment="1">
      <alignment horizontal="center" vertical="center"/>
    </xf>
    <xf numFmtId="168" fontId="2" fillId="18" borderId="2" xfId="0" applyNumberFormat="1" applyFont="1" applyFill="1" applyBorder="1" applyAlignment="1">
      <alignment horizontal="center" vertical="center"/>
    </xf>
    <xf numFmtId="168" fontId="2" fillId="20" borderId="2" xfId="0" applyNumberFormat="1" applyFont="1" applyFill="1" applyBorder="1" applyAlignment="1">
      <alignment horizontal="center" vertical="center"/>
    </xf>
    <xf numFmtId="168" fontId="2" fillId="19" borderId="2" xfId="0" applyNumberFormat="1" applyFont="1" applyFill="1" applyBorder="1" applyAlignment="1">
      <alignment horizontal="center" vertical="center"/>
    </xf>
    <xf numFmtId="168" fontId="2" fillId="14" borderId="2" xfId="0" applyNumberFormat="1" applyFont="1" applyFill="1" applyBorder="1" applyAlignment="1">
      <alignment horizontal="center" vertical="center"/>
    </xf>
    <xf numFmtId="168" fontId="2" fillId="15" borderId="2" xfId="0" applyNumberFormat="1" applyFont="1" applyFill="1" applyBorder="1" applyAlignment="1">
      <alignment horizontal="center" vertical="center"/>
    </xf>
    <xf numFmtId="168" fontId="2" fillId="16" borderId="2" xfId="0" applyNumberFormat="1" applyFont="1" applyFill="1" applyBorder="1" applyAlignment="1">
      <alignment horizontal="center" vertical="center"/>
    </xf>
    <xf numFmtId="168" fontId="2" fillId="21" borderId="2" xfId="0" applyNumberFormat="1" applyFont="1" applyFill="1" applyBorder="1" applyAlignment="1">
      <alignment horizontal="center" vertical="center"/>
    </xf>
    <xf numFmtId="168" fontId="2" fillId="22" borderId="2" xfId="0" applyNumberFormat="1" applyFont="1" applyFill="1" applyBorder="1" applyAlignment="1">
      <alignment horizontal="center" vertical="center"/>
    </xf>
    <xf numFmtId="168" fontId="2" fillId="8" borderId="2" xfId="0" applyNumberFormat="1" applyFont="1" applyFill="1" applyBorder="1" applyAlignment="1">
      <alignment horizontal="center" vertical="center"/>
    </xf>
    <xf numFmtId="168" fontId="2" fillId="23" borderId="2" xfId="0" applyNumberFormat="1" applyFont="1" applyFill="1" applyBorder="1" applyAlignment="1">
      <alignment horizontal="center" vertical="center"/>
    </xf>
    <xf numFmtId="168" fontId="2" fillId="24" borderId="2" xfId="0" applyNumberFormat="1" applyFont="1" applyFill="1" applyBorder="1" applyAlignment="1">
      <alignment horizontal="center" vertical="center"/>
    </xf>
    <xf numFmtId="168" fontId="2" fillId="25" borderId="2" xfId="0" applyNumberFormat="1" applyFont="1" applyFill="1" applyBorder="1" applyAlignment="1">
      <alignment horizontal="center" vertical="center"/>
    </xf>
    <xf numFmtId="168" fontId="2" fillId="7" borderId="2" xfId="0" applyNumberFormat="1" applyFont="1" applyFill="1" applyBorder="1" applyAlignment="1">
      <alignment horizontal="center" vertical="center"/>
    </xf>
    <xf numFmtId="168" fontId="2" fillId="5" borderId="2" xfId="0" applyNumberFormat="1" applyFont="1" applyFill="1" applyBorder="1" applyAlignment="1">
      <alignment horizontal="center" vertical="center"/>
    </xf>
    <xf numFmtId="168" fontId="2" fillId="4" borderId="2" xfId="0" applyNumberFormat="1" applyFont="1" applyFill="1" applyBorder="1" applyAlignment="1">
      <alignment horizontal="center" vertical="center"/>
    </xf>
    <xf numFmtId="168" fontId="2" fillId="28" borderId="2" xfId="0" applyNumberFormat="1" applyFont="1" applyFill="1" applyBorder="1" applyAlignment="1">
      <alignment horizontal="center" vertical="center"/>
    </xf>
    <xf numFmtId="168" fontId="2" fillId="27" borderId="2" xfId="0" applyNumberFormat="1" applyFont="1" applyFill="1" applyBorder="1" applyAlignment="1">
      <alignment horizontal="center" vertical="center"/>
    </xf>
    <xf numFmtId="168" fontId="2" fillId="29" borderId="2" xfId="0" applyNumberFormat="1" applyFont="1" applyFill="1" applyBorder="1" applyAlignment="1">
      <alignment horizontal="center" vertical="center"/>
    </xf>
    <xf numFmtId="168" fontId="2" fillId="9" borderId="29" xfId="0" applyNumberFormat="1" applyFont="1" applyFill="1" applyBorder="1" applyAlignment="1">
      <alignment horizontal="center" vertical="center"/>
    </xf>
    <xf numFmtId="168" fontId="2" fillId="26" borderId="22" xfId="0" applyNumberFormat="1" applyFont="1" applyFill="1" applyBorder="1" applyAlignment="1">
      <alignment horizontal="center" vertical="center"/>
    </xf>
    <xf numFmtId="0" fontId="21" fillId="0" borderId="24" xfId="0" applyFont="1" applyFill="1" applyBorder="1" applyAlignment="1">
      <alignment horizontal="center" vertical="center" wrapText="1"/>
    </xf>
    <xf numFmtId="3" fontId="2" fillId="10" borderId="13" xfId="0" applyNumberFormat="1" applyFont="1" applyFill="1" applyBorder="1" applyAlignment="1">
      <alignment horizontal="center" vertical="center"/>
    </xf>
    <xf numFmtId="169" fontId="7" fillId="10" borderId="15" xfId="0" applyNumberFormat="1" applyFont="1" applyFill="1" applyBorder="1" applyAlignment="1">
      <alignment horizontal="center" vertical="center"/>
    </xf>
    <xf numFmtId="0" fontId="16" fillId="10" borderId="17" xfId="0" applyFont="1" applyFill="1" applyBorder="1" applyAlignment="1">
      <alignment horizontal="center" vertical="center"/>
    </xf>
    <xf numFmtId="3" fontId="2" fillId="11" borderId="13" xfId="0" applyNumberFormat="1" applyFont="1" applyFill="1" applyBorder="1" applyAlignment="1">
      <alignment horizontal="center" vertical="center"/>
    </xf>
    <xf numFmtId="169" fontId="7" fillId="11" borderId="15" xfId="0" applyNumberFormat="1" applyFont="1" applyFill="1" applyBorder="1" applyAlignment="1">
      <alignment horizontal="center" vertical="center"/>
    </xf>
    <xf numFmtId="0" fontId="16" fillId="11" borderId="17" xfId="0" applyFont="1" applyFill="1" applyBorder="1" applyAlignment="1">
      <alignment horizontal="center" vertical="center"/>
    </xf>
    <xf numFmtId="3" fontId="2" fillId="33" borderId="13" xfId="0" applyNumberFormat="1" applyFont="1" applyFill="1" applyBorder="1" applyAlignment="1">
      <alignment horizontal="center" vertical="center"/>
    </xf>
    <xf numFmtId="169" fontId="7" fillId="33" borderId="16" xfId="0" applyNumberFormat="1" applyFont="1" applyFill="1" applyBorder="1" applyAlignment="1">
      <alignment horizontal="center" vertical="center"/>
    </xf>
    <xf numFmtId="0" fontId="16" fillId="33" borderId="32" xfId="0" applyFont="1" applyFill="1" applyBorder="1" applyAlignment="1">
      <alignment horizontal="center" vertical="center"/>
    </xf>
    <xf numFmtId="3" fontId="2" fillId="12" borderId="13" xfId="0" applyNumberFormat="1" applyFont="1" applyFill="1" applyBorder="1" applyAlignment="1">
      <alignment horizontal="center" vertical="center"/>
    </xf>
    <xf numFmtId="169" fontId="7" fillId="12" borderId="15" xfId="0" applyNumberFormat="1" applyFont="1" applyFill="1" applyBorder="1" applyAlignment="1">
      <alignment horizontal="center" vertical="center"/>
    </xf>
    <xf numFmtId="0" fontId="16" fillId="12" borderId="17" xfId="0" applyFont="1" applyFill="1" applyBorder="1" applyAlignment="1">
      <alignment horizontal="center" vertical="center"/>
    </xf>
    <xf numFmtId="3" fontId="2" fillId="13" borderId="13" xfId="0" applyNumberFormat="1" applyFont="1" applyFill="1" applyBorder="1" applyAlignment="1">
      <alignment horizontal="center" vertical="center"/>
    </xf>
    <xf numFmtId="169" fontId="7" fillId="13" borderId="15" xfId="0" applyNumberFormat="1" applyFont="1" applyFill="1" applyBorder="1" applyAlignment="1">
      <alignment horizontal="center" vertical="center"/>
    </xf>
    <xf numFmtId="0" fontId="16" fillId="13" borderId="17" xfId="0" applyFont="1" applyFill="1" applyBorder="1" applyAlignment="1">
      <alignment horizontal="center" vertical="center"/>
    </xf>
    <xf numFmtId="3" fontId="2" fillId="17" borderId="13" xfId="0" applyNumberFormat="1" applyFont="1" applyFill="1" applyBorder="1" applyAlignment="1">
      <alignment horizontal="center" vertical="center"/>
    </xf>
    <xf numFmtId="169" fontId="7" fillId="17" borderId="15" xfId="0" applyNumberFormat="1" applyFont="1" applyFill="1" applyBorder="1" applyAlignment="1">
      <alignment horizontal="center" vertical="center"/>
    </xf>
    <xf numFmtId="0" fontId="16" fillId="17" borderId="17" xfId="0" applyFont="1" applyFill="1" applyBorder="1" applyAlignment="1">
      <alignment horizontal="center" vertical="center"/>
    </xf>
    <xf numFmtId="3" fontId="2" fillId="34" borderId="13" xfId="0" applyNumberFormat="1" applyFont="1" applyFill="1" applyBorder="1" applyAlignment="1">
      <alignment horizontal="center" vertical="center"/>
    </xf>
    <xf numFmtId="169" fontId="7" fillId="34" borderId="15" xfId="0" applyNumberFormat="1" applyFont="1" applyFill="1" applyBorder="1" applyAlignment="1">
      <alignment horizontal="center" vertical="center"/>
    </xf>
    <xf numFmtId="0" fontId="16" fillId="34" borderId="17" xfId="0" applyFont="1" applyFill="1" applyBorder="1" applyAlignment="1">
      <alignment horizontal="center" vertical="center"/>
    </xf>
    <xf numFmtId="3" fontId="2" fillId="18" borderId="13" xfId="0" applyNumberFormat="1" applyFont="1" applyFill="1" applyBorder="1" applyAlignment="1">
      <alignment horizontal="center" vertical="center"/>
    </xf>
    <xf numFmtId="169" fontId="7" fillId="18" borderId="15" xfId="0" applyNumberFormat="1" applyFont="1" applyFill="1" applyBorder="1" applyAlignment="1">
      <alignment horizontal="center" vertical="center"/>
    </xf>
    <xf numFmtId="0" fontId="16" fillId="18" borderId="17" xfId="0" applyFont="1" applyFill="1" applyBorder="1" applyAlignment="1">
      <alignment horizontal="center" vertical="center"/>
    </xf>
    <xf numFmtId="3" fontId="2" fillId="20" borderId="13" xfId="0" applyNumberFormat="1" applyFont="1" applyFill="1" applyBorder="1" applyAlignment="1">
      <alignment horizontal="center" vertical="center"/>
    </xf>
    <xf numFmtId="169" fontId="7" fillId="20" borderId="15" xfId="0" applyNumberFormat="1" applyFont="1" applyFill="1" applyBorder="1" applyAlignment="1">
      <alignment horizontal="center" vertical="center"/>
    </xf>
    <xf numFmtId="0" fontId="16" fillId="20" borderId="17" xfId="0" applyFont="1" applyFill="1" applyBorder="1" applyAlignment="1">
      <alignment horizontal="center" vertical="center"/>
    </xf>
    <xf numFmtId="3" fontId="2" fillId="19" borderId="13" xfId="0" applyNumberFormat="1" applyFont="1" applyFill="1" applyBorder="1" applyAlignment="1">
      <alignment horizontal="center" vertical="center"/>
    </xf>
    <xf numFmtId="169" fontId="7" fillId="19" borderId="15" xfId="0" applyNumberFormat="1" applyFont="1" applyFill="1" applyBorder="1" applyAlignment="1">
      <alignment horizontal="center" vertical="center"/>
    </xf>
    <xf numFmtId="0" fontId="16" fillId="19" borderId="17" xfId="0" applyFont="1" applyFill="1" applyBorder="1" applyAlignment="1">
      <alignment horizontal="center" vertical="center"/>
    </xf>
    <xf numFmtId="3" fontId="2" fillId="14" borderId="13" xfId="0" applyNumberFormat="1" applyFont="1" applyFill="1" applyBorder="1" applyAlignment="1">
      <alignment horizontal="center" vertical="center"/>
    </xf>
    <xf numFmtId="169" fontId="7" fillId="14" borderId="15" xfId="0" applyNumberFormat="1" applyFont="1" applyFill="1" applyBorder="1" applyAlignment="1">
      <alignment horizontal="center" vertical="center"/>
    </xf>
    <xf numFmtId="0" fontId="16" fillId="14" borderId="17" xfId="0" applyFont="1" applyFill="1" applyBorder="1" applyAlignment="1">
      <alignment horizontal="center" vertical="center"/>
    </xf>
    <xf numFmtId="3" fontId="2" fillId="15" borderId="13" xfId="0" applyNumberFormat="1" applyFont="1" applyFill="1" applyBorder="1" applyAlignment="1">
      <alignment horizontal="center" vertical="center"/>
    </xf>
    <xf numFmtId="169" fontId="7" fillId="15" borderId="15" xfId="0" applyNumberFormat="1" applyFont="1" applyFill="1" applyBorder="1" applyAlignment="1">
      <alignment horizontal="center" vertical="center"/>
    </xf>
    <xf numFmtId="0" fontId="16" fillId="15" borderId="17" xfId="0" applyFont="1" applyFill="1" applyBorder="1" applyAlignment="1">
      <alignment horizontal="center" vertical="center"/>
    </xf>
    <xf numFmtId="3" fontId="2" fillId="16" borderId="13" xfId="0" applyNumberFormat="1" applyFont="1" applyFill="1" applyBorder="1" applyAlignment="1">
      <alignment horizontal="center" vertical="center"/>
    </xf>
    <xf numFmtId="169" fontId="7" fillId="16" borderId="15" xfId="0" applyNumberFormat="1" applyFont="1" applyFill="1" applyBorder="1" applyAlignment="1">
      <alignment horizontal="center" vertical="center"/>
    </xf>
    <xf numFmtId="0" fontId="16" fillId="16" borderId="17" xfId="0" applyFont="1" applyFill="1" applyBorder="1" applyAlignment="1">
      <alignment horizontal="center" vertical="center"/>
    </xf>
    <xf numFmtId="3" fontId="2" fillId="21" borderId="13" xfId="0" applyNumberFormat="1" applyFont="1" applyFill="1" applyBorder="1" applyAlignment="1">
      <alignment horizontal="center" vertical="center"/>
    </xf>
    <xf numFmtId="169" fontId="7" fillId="21" borderId="15" xfId="0" applyNumberFormat="1" applyFont="1" applyFill="1" applyBorder="1" applyAlignment="1">
      <alignment horizontal="center" vertical="center"/>
    </xf>
    <xf numFmtId="0" fontId="16" fillId="21" borderId="17" xfId="0" applyFont="1" applyFill="1" applyBorder="1" applyAlignment="1">
      <alignment horizontal="center" vertical="center"/>
    </xf>
    <xf numFmtId="3" fontId="2" fillId="22" borderId="13" xfId="0" applyNumberFormat="1" applyFont="1" applyFill="1" applyBorder="1" applyAlignment="1">
      <alignment horizontal="center" vertical="center"/>
    </xf>
    <xf numFmtId="169" fontId="7" fillId="22" borderId="15" xfId="0" applyNumberFormat="1" applyFont="1" applyFill="1" applyBorder="1" applyAlignment="1">
      <alignment horizontal="center" vertical="center"/>
    </xf>
    <xf numFmtId="0" fontId="16" fillId="22" borderId="17" xfId="0" applyFont="1" applyFill="1" applyBorder="1" applyAlignment="1">
      <alignment horizontal="center" vertical="center"/>
    </xf>
    <xf numFmtId="3" fontId="2" fillId="8" borderId="13" xfId="0" applyNumberFormat="1" applyFont="1" applyFill="1" applyBorder="1" applyAlignment="1">
      <alignment horizontal="center" vertical="center"/>
    </xf>
    <xf numFmtId="169" fontId="7" fillId="8" borderId="15" xfId="0" applyNumberFormat="1" applyFont="1" applyFill="1" applyBorder="1" applyAlignment="1">
      <alignment horizontal="center" vertical="center"/>
    </xf>
    <xf numFmtId="0" fontId="16" fillId="8" borderId="17" xfId="0" applyFont="1" applyFill="1" applyBorder="1" applyAlignment="1">
      <alignment horizontal="center" vertical="center"/>
    </xf>
    <xf numFmtId="3" fontId="2" fillId="23" borderId="13" xfId="0" applyNumberFormat="1" applyFont="1" applyFill="1" applyBorder="1" applyAlignment="1">
      <alignment horizontal="center" vertical="center"/>
    </xf>
    <xf numFmtId="169" fontId="7" fillId="23" borderId="15" xfId="0" applyNumberFormat="1" applyFont="1" applyFill="1" applyBorder="1" applyAlignment="1">
      <alignment horizontal="center" vertical="center"/>
    </xf>
    <xf numFmtId="0" fontId="16" fillId="23" borderId="17" xfId="0" applyFont="1" applyFill="1" applyBorder="1" applyAlignment="1">
      <alignment horizontal="center" vertical="center"/>
    </xf>
    <xf numFmtId="3" fontId="2" fillId="24" borderId="13" xfId="0" applyNumberFormat="1" applyFont="1" applyFill="1" applyBorder="1" applyAlignment="1">
      <alignment horizontal="center" vertical="center"/>
    </xf>
    <xf numFmtId="169" fontId="7" fillId="24" borderId="15" xfId="0" applyNumberFormat="1" applyFont="1" applyFill="1" applyBorder="1" applyAlignment="1">
      <alignment horizontal="center" vertical="center"/>
    </xf>
    <xf numFmtId="0" fontId="16" fillId="24" borderId="17" xfId="0" applyFont="1" applyFill="1" applyBorder="1" applyAlignment="1">
      <alignment horizontal="center" vertical="center"/>
    </xf>
    <xf numFmtId="3" fontId="2" fillId="25" borderId="13" xfId="0" applyNumberFormat="1" applyFont="1" applyFill="1" applyBorder="1" applyAlignment="1">
      <alignment horizontal="center" vertical="center"/>
    </xf>
    <xf numFmtId="169" fontId="7" fillId="25" borderId="16" xfId="0" applyNumberFormat="1" applyFont="1" applyFill="1" applyBorder="1" applyAlignment="1">
      <alignment horizontal="center" vertical="center"/>
    </xf>
    <xf numFmtId="0" fontId="16" fillId="25" borderId="17" xfId="0" applyFont="1" applyFill="1" applyBorder="1" applyAlignment="1">
      <alignment horizontal="center" vertical="center"/>
    </xf>
    <xf numFmtId="3" fontId="2" fillId="7" borderId="13" xfId="0" applyNumberFormat="1" applyFont="1" applyFill="1" applyBorder="1" applyAlignment="1">
      <alignment horizontal="center" vertical="center"/>
    </xf>
    <xf numFmtId="169" fontId="7" fillId="7" borderId="16" xfId="0" applyNumberFormat="1" applyFont="1" applyFill="1" applyBorder="1" applyAlignment="1">
      <alignment horizontal="center" vertical="center"/>
    </xf>
    <xf numFmtId="0" fontId="16" fillId="7" borderId="17" xfId="0" applyFont="1" applyFill="1" applyBorder="1" applyAlignment="1">
      <alignment horizontal="center" vertical="center"/>
    </xf>
    <xf numFmtId="3" fontId="2" fillId="5" borderId="13" xfId="0" applyNumberFormat="1" applyFont="1" applyFill="1" applyBorder="1" applyAlignment="1">
      <alignment horizontal="center" vertical="center"/>
    </xf>
    <xf numFmtId="169" fontId="7" fillId="5" borderId="15" xfId="0" applyNumberFormat="1" applyFont="1" applyFill="1" applyBorder="1" applyAlignment="1">
      <alignment horizontal="center" vertical="center"/>
    </xf>
    <xf numFmtId="3" fontId="2" fillId="4" borderId="13" xfId="0" applyNumberFormat="1" applyFont="1" applyFill="1" applyBorder="1" applyAlignment="1">
      <alignment horizontal="center" vertical="center"/>
    </xf>
    <xf numFmtId="169" fontId="7" fillId="4" borderId="15" xfId="0" applyNumberFormat="1" applyFont="1" applyFill="1" applyBorder="1" applyAlignment="1">
      <alignment horizontal="center" vertical="center"/>
    </xf>
    <xf numFmtId="0" fontId="16" fillId="4" borderId="17" xfId="0" applyFont="1" applyFill="1" applyBorder="1" applyAlignment="1">
      <alignment horizontal="center" vertical="center"/>
    </xf>
    <xf numFmtId="3" fontId="2" fillId="28" borderId="13" xfId="0" applyNumberFormat="1" applyFont="1" applyFill="1" applyBorder="1" applyAlignment="1">
      <alignment horizontal="center" vertical="center"/>
    </xf>
    <xf numFmtId="169" fontId="7" fillId="28" borderId="15" xfId="0" applyNumberFormat="1" applyFont="1" applyFill="1" applyBorder="1" applyAlignment="1">
      <alignment horizontal="center" vertical="center"/>
    </xf>
    <xf numFmtId="0" fontId="16" fillId="28" borderId="17" xfId="0" applyFont="1" applyFill="1" applyBorder="1" applyAlignment="1">
      <alignment horizontal="center" vertical="center"/>
    </xf>
    <xf numFmtId="3" fontId="2" fillId="27" borderId="13" xfId="0" applyNumberFormat="1" applyFont="1" applyFill="1" applyBorder="1" applyAlignment="1">
      <alignment horizontal="center" vertical="center"/>
    </xf>
    <xf numFmtId="169" fontId="7" fillId="27" borderId="15" xfId="0" applyNumberFormat="1" applyFont="1" applyFill="1" applyBorder="1" applyAlignment="1">
      <alignment horizontal="center" vertical="center"/>
    </xf>
    <xf numFmtId="0" fontId="16" fillId="27" borderId="17" xfId="0" applyFont="1" applyFill="1" applyBorder="1" applyAlignment="1">
      <alignment horizontal="center" vertical="center"/>
    </xf>
    <xf numFmtId="3" fontId="2" fillId="29" borderId="13" xfId="0" applyNumberFormat="1" applyFont="1" applyFill="1" applyBorder="1" applyAlignment="1">
      <alignment horizontal="center" vertical="center"/>
    </xf>
    <xf numFmtId="169" fontId="7" fillId="29" borderId="15" xfId="0" applyNumberFormat="1" applyFont="1" applyFill="1" applyBorder="1" applyAlignment="1">
      <alignment horizontal="center" vertical="center"/>
    </xf>
    <xf numFmtId="0" fontId="16" fillId="29" borderId="17" xfId="0" applyFont="1" applyFill="1" applyBorder="1" applyAlignment="1">
      <alignment horizontal="center" vertical="center"/>
    </xf>
    <xf numFmtId="3" fontId="2" fillId="9" borderId="13" xfId="0" applyNumberFormat="1" applyFont="1" applyFill="1" applyBorder="1" applyAlignment="1">
      <alignment horizontal="center" vertical="center"/>
    </xf>
    <xf numFmtId="169" fontId="7" fillId="9" borderId="31" xfId="0" applyNumberFormat="1" applyFont="1" applyFill="1" applyBorder="1" applyAlignment="1">
      <alignment horizontal="center" vertical="center"/>
    </xf>
    <xf numFmtId="0" fontId="16" fillId="9" borderId="76" xfId="0" applyFont="1" applyFill="1" applyBorder="1" applyAlignment="1">
      <alignment horizontal="center" vertical="center"/>
    </xf>
    <xf numFmtId="3" fontId="2" fillId="26" borderId="21" xfId="0" applyNumberFormat="1" applyFont="1" applyFill="1" applyBorder="1" applyAlignment="1">
      <alignment horizontal="center" vertical="center"/>
    </xf>
    <xf numFmtId="169" fontId="7" fillId="26" borderId="24" xfId="0" applyNumberFormat="1" applyFont="1" applyFill="1" applyBorder="1" applyAlignment="1">
      <alignment horizontal="center" vertical="center"/>
    </xf>
    <xf numFmtId="0" fontId="16" fillId="26" borderId="33" xfId="0" applyFont="1" applyFill="1" applyBorder="1" applyAlignment="1">
      <alignment horizontal="center" vertical="center"/>
    </xf>
    <xf numFmtId="165" fontId="20" fillId="8" borderId="2" xfId="0" applyNumberFormat="1" applyFont="1" applyFill="1" applyBorder="1" applyAlignment="1">
      <alignment horizontal="right" vertical="center" wrapText="1"/>
    </xf>
    <xf numFmtId="165" fontId="20" fillId="23" borderId="2" xfId="0" applyNumberFormat="1" applyFont="1" applyFill="1" applyBorder="1" applyAlignment="1">
      <alignment horizontal="right" vertical="center" wrapText="1"/>
    </xf>
    <xf numFmtId="167" fontId="4" fillId="10" borderId="77" xfId="0" applyNumberFormat="1" applyFont="1" applyFill="1" applyBorder="1" applyAlignment="1">
      <alignment vertical="center" wrapText="1"/>
    </xf>
    <xf numFmtId="167" fontId="4" fillId="11" borderId="4" xfId="0" applyNumberFormat="1" applyFont="1" applyFill="1" applyBorder="1" applyAlignment="1">
      <alignment vertical="center" wrapText="1"/>
    </xf>
    <xf numFmtId="167" fontId="4" fillId="33" borderId="11" xfId="0" applyNumberFormat="1" applyFont="1" applyFill="1" applyBorder="1" applyAlignment="1">
      <alignment vertical="center" wrapText="1"/>
    </xf>
    <xf numFmtId="167" fontId="4" fillId="12" borderId="4" xfId="0" applyNumberFormat="1" applyFont="1" applyFill="1" applyBorder="1" applyAlignment="1">
      <alignment vertical="center" wrapText="1"/>
    </xf>
    <xf numFmtId="167" fontId="4" fillId="13" borderId="4" xfId="0" applyNumberFormat="1" applyFont="1" applyFill="1" applyBorder="1" applyAlignment="1">
      <alignment vertical="center" wrapText="1"/>
    </xf>
    <xf numFmtId="167" fontId="4" fillId="17" borderId="4" xfId="0" applyNumberFormat="1" applyFont="1" applyFill="1" applyBorder="1" applyAlignment="1">
      <alignment vertical="center" wrapText="1"/>
    </xf>
    <xf numFmtId="167" fontId="4" fillId="34" borderId="4" xfId="0" applyNumberFormat="1" applyFont="1" applyFill="1" applyBorder="1" applyAlignment="1">
      <alignment vertical="center" wrapText="1"/>
    </xf>
    <xf numFmtId="167" fontId="4" fillId="18" borderId="4" xfId="0" applyNumberFormat="1" applyFont="1" applyFill="1" applyBorder="1" applyAlignment="1">
      <alignment vertical="center" wrapText="1"/>
    </xf>
    <xf numFmtId="167" fontId="4" fillId="20" borderId="4" xfId="0" applyNumberFormat="1" applyFont="1" applyFill="1" applyBorder="1" applyAlignment="1">
      <alignment vertical="center" wrapText="1"/>
    </xf>
    <xf numFmtId="167" fontId="4" fillId="19" borderId="4" xfId="0" applyNumberFormat="1" applyFont="1" applyFill="1" applyBorder="1" applyAlignment="1">
      <alignment vertical="center" wrapText="1"/>
    </xf>
    <xf numFmtId="167" fontId="4" fillId="14" borderId="4" xfId="0" applyNumberFormat="1" applyFont="1" applyFill="1" applyBorder="1" applyAlignment="1">
      <alignment vertical="center" wrapText="1"/>
    </xf>
    <xf numFmtId="167" fontId="4" fillId="15" borderId="4" xfId="0" applyNumberFormat="1" applyFont="1" applyFill="1" applyBorder="1" applyAlignment="1">
      <alignment vertical="center" wrapText="1"/>
    </xf>
    <xf numFmtId="167" fontId="4" fillId="16" borderId="4" xfId="0" applyNumberFormat="1" applyFont="1" applyFill="1" applyBorder="1" applyAlignment="1">
      <alignment vertical="center" wrapText="1"/>
    </xf>
    <xf numFmtId="167" fontId="4" fillId="21" borderId="4" xfId="0" applyNumberFormat="1" applyFont="1" applyFill="1" applyBorder="1" applyAlignment="1">
      <alignment vertical="center" wrapText="1"/>
    </xf>
    <xf numFmtId="167" fontId="4" fillId="22" borderId="4" xfId="0" applyNumberFormat="1" applyFont="1" applyFill="1" applyBorder="1" applyAlignment="1">
      <alignment vertical="center" wrapText="1"/>
    </xf>
    <xf numFmtId="167" fontId="4" fillId="8" borderId="4" xfId="0" applyNumberFormat="1" applyFont="1" applyFill="1" applyBorder="1" applyAlignment="1">
      <alignment vertical="center" wrapText="1"/>
    </xf>
    <xf numFmtId="167" fontId="4" fillId="23" borderId="4" xfId="0" applyNumberFormat="1" applyFont="1" applyFill="1" applyBorder="1" applyAlignment="1">
      <alignment vertical="center" wrapText="1"/>
    </xf>
    <xf numFmtId="167" fontId="4" fillId="24" borderId="4" xfId="0" applyNumberFormat="1" applyFont="1" applyFill="1" applyBorder="1" applyAlignment="1">
      <alignment vertical="center" wrapText="1"/>
    </xf>
    <xf numFmtId="167" fontId="4" fillId="25" borderId="4" xfId="0" applyNumberFormat="1" applyFont="1" applyFill="1" applyBorder="1" applyAlignment="1">
      <alignment vertical="center" wrapText="1"/>
    </xf>
    <xf numFmtId="167" fontId="4" fillId="7" borderId="4" xfId="0" applyNumberFormat="1" applyFont="1" applyFill="1" applyBorder="1" applyAlignment="1">
      <alignment vertical="center" wrapText="1"/>
    </xf>
    <xf numFmtId="167" fontId="4" fillId="5" borderId="4" xfId="0" applyNumberFormat="1" applyFont="1" applyFill="1" applyBorder="1" applyAlignment="1">
      <alignment vertical="center" wrapText="1"/>
    </xf>
    <xf numFmtId="167" fontId="4" fillId="4" borderId="4" xfId="0" applyNumberFormat="1" applyFont="1" applyFill="1" applyBorder="1" applyAlignment="1">
      <alignment vertical="center" wrapText="1"/>
    </xf>
    <xf numFmtId="167" fontId="4" fillId="28" borderId="4" xfId="0" applyNumberFormat="1" applyFont="1" applyFill="1" applyBorder="1" applyAlignment="1">
      <alignment vertical="center" wrapText="1"/>
    </xf>
    <xf numFmtId="167" fontId="4" fillId="27" borderId="4" xfId="0" applyNumberFormat="1" applyFont="1" applyFill="1" applyBorder="1" applyAlignment="1">
      <alignment vertical="center" wrapText="1"/>
    </xf>
    <xf numFmtId="167" fontId="4" fillId="29" borderId="4" xfId="0" applyNumberFormat="1" applyFont="1" applyFill="1" applyBorder="1" applyAlignment="1">
      <alignment vertical="center" wrapText="1"/>
    </xf>
    <xf numFmtId="167" fontId="4" fillId="9" borderId="28" xfId="0" applyNumberFormat="1" applyFont="1" applyFill="1" applyBorder="1" applyAlignment="1">
      <alignment vertical="center" wrapText="1"/>
    </xf>
    <xf numFmtId="167" fontId="4" fillId="26" borderId="18" xfId="0" applyNumberFormat="1" applyFont="1" applyFill="1" applyBorder="1" applyAlignment="1">
      <alignment vertical="center" wrapText="1"/>
    </xf>
    <xf numFmtId="0" fontId="7" fillId="35" borderId="17" xfId="0" applyFont="1" applyFill="1" applyBorder="1" applyAlignment="1">
      <alignment horizontal="center" vertical="center"/>
    </xf>
    <xf numFmtId="0" fontId="1" fillId="35" borderId="12" xfId="0" applyFont="1" applyFill="1" applyBorder="1" applyAlignment="1">
      <alignment horizontal="center" vertical="center" wrapText="1"/>
    </xf>
    <xf numFmtId="0" fontId="6" fillId="35" borderId="13" xfId="0" applyFont="1" applyFill="1" applyBorder="1" applyAlignment="1">
      <alignment horizontal="center" vertical="center" wrapText="1"/>
    </xf>
    <xf numFmtId="165" fontId="16" fillId="35" borderId="2" xfId="0" applyNumberFormat="1" applyFont="1" applyFill="1" applyBorder="1" applyAlignment="1">
      <alignment horizontal="right" vertical="center" wrapText="1"/>
    </xf>
    <xf numFmtId="3" fontId="18" fillId="35" borderId="4" xfId="0" applyNumberFormat="1" applyFont="1" applyFill="1" applyBorder="1" applyAlignment="1">
      <alignment vertical="center" wrapText="1"/>
    </xf>
    <xf numFmtId="9" fontId="6" fillId="35" borderId="2" xfId="0" applyNumberFormat="1" applyFont="1" applyFill="1" applyBorder="1" applyAlignment="1">
      <alignment horizontal="center" vertical="center"/>
    </xf>
    <xf numFmtId="168" fontId="2" fillId="35" borderId="2" xfId="0" applyNumberFormat="1" applyFont="1" applyFill="1" applyBorder="1" applyAlignment="1">
      <alignment horizontal="center" vertical="center"/>
    </xf>
    <xf numFmtId="3" fontId="2" fillId="35" borderId="13" xfId="0" applyNumberFormat="1" applyFont="1" applyFill="1" applyBorder="1" applyAlignment="1">
      <alignment horizontal="center" vertical="center"/>
    </xf>
    <xf numFmtId="165" fontId="20" fillId="35" borderId="2" xfId="0" applyNumberFormat="1" applyFont="1" applyFill="1" applyBorder="1" applyAlignment="1">
      <alignment horizontal="right" vertical="center" wrapText="1"/>
    </xf>
    <xf numFmtId="167" fontId="4" fillId="35" borderId="4" xfId="0" applyNumberFormat="1" applyFont="1" applyFill="1" applyBorder="1" applyAlignment="1">
      <alignment vertical="center" wrapText="1"/>
    </xf>
    <xf numFmtId="169" fontId="7" fillId="35" borderId="15" xfId="0" applyNumberFormat="1" applyFont="1" applyFill="1" applyBorder="1" applyAlignment="1">
      <alignment horizontal="center" vertical="center"/>
    </xf>
    <xf numFmtId="0" fontId="16" fillId="35" borderId="17" xfId="0" applyFont="1" applyFill="1" applyBorder="1" applyAlignment="1">
      <alignment horizontal="center" vertical="center"/>
    </xf>
    <xf numFmtId="0" fontId="3" fillId="35" borderId="1" xfId="0" applyFont="1" applyFill="1" applyBorder="1" applyAlignment="1">
      <alignment horizontal="center" vertical="center" wrapText="1"/>
    </xf>
    <xf numFmtId="0" fontId="21" fillId="35" borderId="3" xfId="0" applyFont="1" applyFill="1" applyBorder="1" applyAlignment="1">
      <alignment horizontal="center" vertical="center" wrapText="1"/>
    </xf>
    <xf numFmtId="0" fontId="7" fillId="22" borderId="32" xfId="0" applyFont="1" applyFill="1" applyBorder="1" applyAlignment="1">
      <alignment horizontal="center" vertical="center"/>
    </xf>
    <xf numFmtId="0" fontId="15" fillId="22" borderId="1" xfId="0" applyFont="1" applyFill="1" applyBorder="1" applyAlignment="1">
      <alignment horizontal="center" vertical="center" wrapText="1"/>
    </xf>
    <xf numFmtId="0" fontId="4" fillId="22" borderId="3" xfId="0" applyFont="1" applyFill="1" applyBorder="1" applyAlignment="1">
      <alignment horizontal="center" vertical="center" wrapText="1"/>
    </xf>
    <xf numFmtId="0" fontId="7" fillId="21" borderId="17" xfId="0" applyFont="1" applyFill="1" applyBorder="1" applyAlignment="1">
      <alignment horizontal="center" vertical="center"/>
    </xf>
    <xf numFmtId="0" fontId="7" fillId="36" borderId="17" xfId="0" applyFont="1" applyFill="1" applyBorder="1" applyAlignment="1">
      <alignment horizontal="center" vertical="center"/>
    </xf>
    <xf numFmtId="0" fontId="15"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6" fillId="36" borderId="13" xfId="0" applyFont="1" applyFill="1" applyBorder="1" applyAlignment="1">
      <alignment horizontal="center" vertical="center" wrapText="1"/>
    </xf>
    <xf numFmtId="165" fontId="16" fillId="36" borderId="2" xfId="0" applyNumberFormat="1" applyFont="1" applyFill="1" applyBorder="1" applyAlignment="1">
      <alignment horizontal="right" vertical="center" wrapText="1"/>
    </xf>
    <xf numFmtId="3" fontId="18" fillId="36" borderId="4" xfId="0" applyNumberFormat="1" applyFont="1" applyFill="1" applyBorder="1" applyAlignment="1">
      <alignment vertical="center" wrapText="1"/>
    </xf>
    <xf numFmtId="9" fontId="6" fillId="36" borderId="2" xfId="0" applyNumberFormat="1" applyFont="1" applyFill="1" applyBorder="1" applyAlignment="1">
      <alignment horizontal="center" vertical="center"/>
    </xf>
    <xf numFmtId="0" fontId="4" fillId="36" borderId="3" xfId="0" applyFont="1" applyFill="1" applyBorder="1" applyAlignment="1">
      <alignment horizontal="center" vertical="center" wrapText="1"/>
    </xf>
    <xf numFmtId="168" fontId="2" fillId="36" borderId="2" xfId="0" applyNumberFormat="1" applyFont="1" applyFill="1" applyBorder="1" applyAlignment="1">
      <alignment horizontal="center" vertical="center"/>
    </xf>
    <xf numFmtId="3" fontId="2" fillId="36" borderId="13" xfId="0" applyNumberFormat="1" applyFont="1" applyFill="1" applyBorder="1" applyAlignment="1">
      <alignment horizontal="center" vertical="center"/>
    </xf>
    <xf numFmtId="165" fontId="20" fillId="36" borderId="29" xfId="0" applyNumberFormat="1" applyFont="1" applyFill="1" applyBorder="1" applyAlignment="1">
      <alignment horizontal="right" vertical="center" wrapText="1"/>
    </xf>
    <xf numFmtId="167" fontId="4" fillId="36" borderId="4" xfId="0" applyNumberFormat="1" applyFont="1" applyFill="1" applyBorder="1" applyAlignment="1">
      <alignment vertical="center" wrapText="1"/>
    </xf>
    <xf numFmtId="169" fontId="7" fillId="36" borderId="15" xfId="0" applyNumberFormat="1" applyFont="1" applyFill="1" applyBorder="1" applyAlignment="1">
      <alignment horizontal="center" vertical="center"/>
    </xf>
    <xf numFmtId="0" fontId="16" fillId="36" borderId="17" xfId="0" applyFont="1" applyFill="1" applyBorder="1" applyAlignment="1">
      <alignment horizontal="center" vertical="center"/>
    </xf>
    <xf numFmtId="165" fontId="20" fillId="36" borderId="2" xfId="0" applyNumberFormat="1" applyFont="1" applyFill="1" applyBorder="1" applyAlignment="1">
      <alignment horizontal="right" vertical="center" wrapText="1"/>
    </xf>
    <xf numFmtId="0" fontId="30" fillId="5" borderId="17" xfId="0" applyFont="1" applyFill="1" applyBorder="1" applyAlignment="1">
      <alignment horizontal="center" vertical="center"/>
    </xf>
    <xf numFmtId="0" fontId="4" fillId="0" borderId="36" xfId="0" applyFont="1" applyFill="1" applyBorder="1" applyAlignment="1">
      <alignment horizontal="left" vertical="center" wrapText="1"/>
    </xf>
    <xf numFmtId="0" fontId="4" fillId="0" borderId="37" xfId="0" applyFont="1" applyFill="1" applyBorder="1" applyAlignment="1">
      <alignment horizontal="left" vertical="center"/>
    </xf>
    <xf numFmtId="0" fontId="4" fillId="0" borderId="38"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40" xfId="0" applyFont="1" applyFill="1" applyBorder="1" applyAlignment="1">
      <alignment horizontal="left" vertical="center"/>
    </xf>
    <xf numFmtId="0" fontId="4" fillId="0" borderId="41" xfId="0" applyFont="1" applyFill="1" applyBorder="1" applyAlignment="1">
      <alignment horizontal="left" vertical="center"/>
    </xf>
    <xf numFmtId="0" fontId="17" fillId="0" borderId="39" xfId="0" applyFont="1" applyFill="1" applyBorder="1" applyAlignment="1">
      <alignment horizontal="left" vertical="center" wrapText="1"/>
    </xf>
    <xf numFmtId="0" fontId="17" fillId="0" borderId="40" xfId="0" applyFont="1" applyFill="1" applyBorder="1" applyAlignment="1">
      <alignment horizontal="left" vertical="center" wrapText="1"/>
    </xf>
    <xf numFmtId="0" fontId="17" fillId="0" borderId="41" xfId="0" applyFont="1" applyFill="1" applyBorder="1" applyAlignment="1">
      <alignment horizontal="left" vertical="center" wrapText="1"/>
    </xf>
    <xf numFmtId="0" fontId="12" fillId="3" borderId="44"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2" fillId="3" borderId="46" xfId="0" applyFont="1" applyFill="1" applyBorder="1" applyAlignment="1">
      <alignment horizontal="center" vertical="center" wrapText="1"/>
    </xf>
    <xf numFmtId="166" fontId="16" fillId="3" borderId="44" xfId="0" applyNumberFormat="1" applyFont="1" applyFill="1" applyBorder="1" applyAlignment="1">
      <alignment horizontal="right" vertical="center" wrapText="1"/>
    </xf>
    <xf numFmtId="166" fontId="16" fillId="3" borderId="45" xfId="0" applyNumberFormat="1" applyFont="1" applyFill="1" applyBorder="1" applyAlignment="1">
      <alignment horizontal="right" vertical="center" wrapText="1"/>
    </xf>
    <xf numFmtId="0" fontId="30" fillId="3" borderId="45" xfId="0" applyFont="1" applyFill="1" applyBorder="1" applyAlignment="1">
      <alignment horizontal="left" vertical="center" wrapText="1"/>
    </xf>
    <xf numFmtId="0" fontId="30" fillId="3" borderId="46" xfId="0" applyFont="1" applyFill="1" applyBorder="1" applyAlignment="1">
      <alignment horizontal="left" vertical="center" wrapText="1"/>
    </xf>
    <xf numFmtId="167" fontId="16" fillId="3" borderId="44" xfId="0" applyNumberFormat="1" applyFont="1" applyFill="1" applyBorder="1" applyAlignment="1">
      <alignment horizontal="right" vertical="center"/>
    </xf>
    <xf numFmtId="167" fontId="16" fillId="3" borderId="45" xfId="0" applyNumberFormat="1" applyFont="1" applyFill="1" applyBorder="1" applyAlignment="1">
      <alignment horizontal="right" vertical="center"/>
    </xf>
    <xf numFmtId="9" fontId="27" fillId="3" borderId="44" xfId="0" applyNumberFormat="1" applyFont="1" applyFill="1" applyBorder="1" applyAlignment="1">
      <alignment horizontal="center" vertical="center"/>
    </xf>
    <xf numFmtId="9" fontId="27" fillId="3" borderId="55" xfId="0" applyNumberFormat="1" applyFont="1" applyFill="1" applyBorder="1" applyAlignment="1">
      <alignment horizontal="center" vertical="center"/>
    </xf>
    <xf numFmtId="0" fontId="33" fillId="31" borderId="72" xfId="0" applyFont="1" applyFill="1" applyBorder="1" applyAlignment="1">
      <alignment horizontal="center" vertical="center" wrapText="1"/>
    </xf>
    <xf numFmtId="0" fontId="33" fillId="31" borderId="73" xfId="0" applyFont="1" applyFill="1" applyBorder="1" applyAlignment="1">
      <alignment horizontal="center" vertical="center" wrapText="1"/>
    </xf>
    <xf numFmtId="0" fontId="33" fillId="31" borderId="74" xfId="0" applyFont="1" applyFill="1" applyBorder="1" applyAlignment="1">
      <alignment horizontal="center" vertical="center" wrapText="1"/>
    </xf>
    <xf numFmtId="0" fontId="10" fillId="0" borderId="47" xfId="0" applyFont="1" applyFill="1" applyBorder="1" applyAlignment="1">
      <alignment horizontal="left"/>
    </xf>
    <xf numFmtId="0" fontId="10" fillId="0" borderId="48" xfId="0" applyFont="1" applyFill="1" applyBorder="1" applyAlignment="1">
      <alignment horizontal="left"/>
    </xf>
    <xf numFmtId="0" fontId="10" fillId="0" borderId="49" xfId="0" applyFont="1" applyFill="1" applyBorder="1" applyAlignment="1">
      <alignment horizontal="left"/>
    </xf>
    <xf numFmtId="0" fontId="4" fillId="0" borderId="40" xfId="0" applyFont="1" applyFill="1" applyBorder="1" applyAlignment="1">
      <alignment horizontal="left" vertical="center" wrapText="1"/>
    </xf>
    <xf numFmtId="0" fontId="4" fillId="0" borderId="41" xfId="0" applyFont="1" applyFill="1" applyBorder="1" applyAlignment="1">
      <alignment horizontal="left" vertical="center" wrapText="1"/>
    </xf>
    <xf numFmtId="9" fontId="27" fillId="2" borderId="42" xfId="0" applyNumberFormat="1" applyFont="1" applyFill="1" applyBorder="1" applyAlignment="1">
      <alignment horizontal="center" vertical="center"/>
    </xf>
    <xf numFmtId="9" fontId="27" fillId="2" borderId="54" xfId="0" applyNumberFormat="1" applyFont="1" applyFill="1" applyBorder="1" applyAlignment="1">
      <alignment horizontal="center" vertical="center"/>
    </xf>
    <xf numFmtId="0" fontId="15" fillId="0" borderId="62"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2" fillId="6" borderId="56" xfId="0" applyFont="1" applyFill="1" applyBorder="1" applyAlignment="1">
      <alignment horizontal="center" vertical="center" wrapText="1"/>
    </xf>
    <xf numFmtId="0" fontId="12" fillId="6" borderId="57" xfId="0" applyFont="1" applyFill="1" applyBorder="1" applyAlignment="1">
      <alignment horizontal="center" vertical="center" wrapText="1"/>
    </xf>
    <xf numFmtId="0" fontId="12" fillId="6" borderId="58"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37" xfId="0" applyFont="1" applyFill="1" applyBorder="1" applyAlignment="1">
      <alignment horizontal="center" vertical="center" wrapText="1"/>
    </xf>
    <xf numFmtId="0" fontId="12" fillId="6" borderId="38" xfId="0" applyFont="1" applyFill="1" applyBorder="1" applyAlignment="1">
      <alignment horizontal="center" vertical="center" wrapText="1"/>
    </xf>
    <xf numFmtId="0" fontId="28" fillId="6" borderId="56" xfId="0" applyFont="1" applyFill="1" applyBorder="1" applyAlignment="1">
      <alignment horizontal="center" vertical="center" wrapText="1"/>
    </xf>
    <xf numFmtId="0" fontId="28" fillId="6" borderId="57" xfId="0" applyFont="1" applyFill="1" applyBorder="1" applyAlignment="1">
      <alignment horizontal="center" vertical="center" wrapText="1"/>
    </xf>
    <xf numFmtId="0" fontId="28" fillId="6" borderId="58" xfId="0" applyFont="1" applyFill="1" applyBorder="1" applyAlignment="1">
      <alignment horizontal="center" vertical="center" wrapText="1"/>
    </xf>
    <xf numFmtId="0" fontId="28" fillId="6" borderId="47" xfId="0" applyFont="1" applyFill="1" applyBorder="1" applyAlignment="1">
      <alignment horizontal="center" vertical="center" wrapText="1"/>
    </xf>
    <xf numFmtId="0" fontId="28" fillId="6" borderId="59"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6" borderId="10" xfId="0" applyFont="1" applyFill="1" applyBorder="1" applyAlignment="1">
      <alignment horizontal="center" vertical="center" wrapText="1"/>
    </xf>
    <xf numFmtId="165" fontId="18" fillId="6" borderId="36" xfId="0" applyNumberFormat="1" applyFont="1" applyFill="1" applyBorder="1" applyAlignment="1">
      <alignment horizontal="center" vertical="center" wrapText="1"/>
    </xf>
    <xf numFmtId="165" fontId="18" fillId="6" borderId="37" xfId="0" applyNumberFormat="1" applyFont="1" applyFill="1" applyBorder="1" applyAlignment="1">
      <alignment horizontal="center" vertical="center" wrapText="1"/>
    </xf>
    <xf numFmtId="165" fontId="18" fillId="6" borderId="38" xfId="0" applyNumberFormat="1" applyFont="1" applyFill="1" applyBorder="1" applyAlignment="1">
      <alignment horizontal="center" vertical="center" wrapText="1"/>
    </xf>
    <xf numFmtId="0" fontId="12" fillId="2" borderId="51"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12" fillId="2" borderId="53" xfId="0" applyFont="1" applyFill="1" applyBorder="1" applyAlignment="1">
      <alignment horizontal="center" vertical="center" wrapText="1"/>
    </xf>
    <xf numFmtId="166" fontId="16" fillId="2" borderId="42" xfId="0" applyNumberFormat="1" applyFont="1" applyFill="1" applyBorder="1" applyAlignment="1">
      <alignment horizontal="right" vertical="center" wrapText="1"/>
    </xf>
    <xf numFmtId="166" fontId="16" fillId="2" borderId="43" xfId="0" applyNumberFormat="1" applyFont="1" applyFill="1" applyBorder="1" applyAlignment="1">
      <alignment horizontal="right" vertical="center" wrapText="1"/>
    </xf>
    <xf numFmtId="0" fontId="30" fillId="2" borderId="43" xfId="0" applyFont="1" applyFill="1" applyBorder="1" applyAlignment="1">
      <alignment horizontal="left" vertical="center" wrapText="1"/>
    </xf>
    <xf numFmtId="0" fontId="30" fillId="2" borderId="50" xfId="0" applyFont="1" applyFill="1" applyBorder="1" applyAlignment="1">
      <alignment horizontal="left" vertical="center" wrapText="1"/>
    </xf>
    <xf numFmtId="167" fontId="16" fillId="2" borderId="42" xfId="0" applyNumberFormat="1" applyFont="1" applyFill="1" applyBorder="1" applyAlignment="1">
      <alignment horizontal="right" vertical="center"/>
    </xf>
    <xf numFmtId="167" fontId="16" fillId="2" borderId="43" xfId="0" applyNumberFormat="1" applyFont="1" applyFill="1" applyBorder="1" applyAlignment="1">
      <alignment horizontal="right" vertical="center"/>
    </xf>
    <xf numFmtId="0" fontId="25" fillId="32" borderId="2" xfId="0" applyFont="1" applyFill="1" applyBorder="1" applyAlignment="1">
      <alignment horizontal="center" vertical="center"/>
    </xf>
    <xf numFmtId="0" fontId="35" fillId="32" borderId="1" xfId="0" applyFont="1" applyFill="1" applyBorder="1" applyAlignment="1">
      <alignment horizontal="center" vertical="center"/>
    </xf>
    <xf numFmtId="0" fontId="35" fillId="32" borderId="4" xfId="0" applyFont="1" applyFill="1" applyBorder="1" applyAlignment="1">
      <alignment horizontal="center" vertical="center"/>
    </xf>
    <xf numFmtId="0" fontId="31" fillId="30" borderId="65" xfId="0" applyFont="1" applyFill="1" applyBorder="1" applyAlignment="1">
      <alignment horizontal="center" vertical="center"/>
    </xf>
    <xf numFmtId="0" fontId="31" fillId="30" borderId="66" xfId="0" applyFont="1" applyFill="1" applyBorder="1" applyAlignment="1">
      <alignment horizontal="center" vertical="center"/>
    </xf>
    <xf numFmtId="0" fontId="31" fillId="30" borderId="67" xfId="0" applyFont="1" applyFill="1" applyBorder="1" applyAlignment="1">
      <alignment horizontal="center" vertical="center"/>
    </xf>
    <xf numFmtId="0" fontId="15" fillId="0" borderId="47" xfId="0"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65"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20" fillId="0" borderId="62"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8" fillId="0" borderId="63" xfId="0" applyFont="1" applyFill="1" applyBorder="1" applyAlignment="1">
      <alignment horizontal="center" vertical="center" wrapText="1"/>
    </xf>
    <xf numFmtId="0" fontId="18" fillId="0" borderId="64" xfId="0" applyFont="1" applyFill="1" applyBorder="1" applyAlignment="1">
      <alignment horizontal="center" vertical="center" wrapText="1"/>
    </xf>
    <xf numFmtId="167" fontId="18" fillId="0" borderId="60" xfId="0" applyNumberFormat="1" applyFont="1" applyFill="1" applyBorder="1" applyAlignment="1">
      <alignment horizontal="center" vertical="center" wrapText="1"/>
    </xf>
    <xf numFmtId="167" fontId="15" fillId="0" borderId="75" xfId="0" applyNumberFormat="1" applyFont="1" applyFill="1" applyBorder="1" applyAlignment="1">
      <alignment horizontal="center" vertical="center" wrapText="1"/>
    </xf>
    <xf numFmtId="167" fontId="15" fillId="0" borderId="21" xfId="0" applyNumberFormat="1" applyFont="1" applyFill="1" applyBorder="1" applyAlignment="1">
      <alignment horizontal="center" vertical="center" wrapText="1"/>
    </xf>
    <xf numFmtId="167" fontId="15" fillId="0" borderId="22" xfId="0" applyNumberFormat="1" applyFont="1" applyFill="1" applyBorder="1" applyAlignment="1">
      <alignment horizontal="center" vertical="center" wrapText="1"/>
    </xf>
    <xf numFmtId="0" fontId="17" fillId="0" borderId="60"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24" fillId="0" borderId="62"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18" fillId="0"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B4B"/>
      <color rgb="FFFFFA37"/>
      <color rgb="FFFFF905"/>
      <color rgb="FFFAF400"/>
      <color rgb="FFF2EC00"/>
      <color rgb="FFFEF800"/>
      <color rgb="FFEBE600"/>
      <color rgb="FFFFFE00"/>
      <color rgb="FFC5D905"/>
      <color rgb="FFD6D1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2" name="Line 1"/>
        <xdr:cNvSpPr>
          <a:spLocks noChangeShapeType="1"/>
        </xdr:cNvSpPr>
      </xdr:nvSpPr>
      <xdr:spPr bwMode="auto">
        <a:xfrm>
          <a:off x="7381875" y="282892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3" name="Line 3"/>
        <xdr:cNvSpPr>
          <a:spLocks noChangeShapeType="1"/>
        </xdr:cNvSpPr>
      </xdr:nvSpPr>
      <xdr:spPr bwMode="auto">
        <a:xfrm>
          <a:off x="7400925" y="20955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4" name="Line 4"/>
        <xdr:cNvSpPr>
          <a:spLocks noChangeShapeType="1"/>
        </xdr:cNvSpPr>
      </xdr:nvSpPr>
      <xdr:spPr bwMode="auto">
        <a:xfrm>
          <a:off x="7410450" y="1876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18</xdr:row>
      <xdr:rowOff>0</xdr:rowOff>
    </xdr:from>
    <xdr:to>
      <xdr:col>7</xdr:col>
      <xdr:colOff>952500</xdr:colOff>
      <xdr:row>18</xdr:row>
      <xdr:rowOff>0</xdr:rowOff>
    </xdr:to>
    <xdr:sp macro="" textlink="">
      <xdr:nvSpPr>
        <xdr:cNvPr id="5" name="Line 5"/>
        <xdr:cNvSpPr>
          <a:spLocks noChangeShapeType="1"/>
        </xdr:cNvSpPr>
      </xdr:nvSpPr>
      <xdr:spPr bwMode="auto">
        <a:xfrm>
          <a:off x="7439025" y="89439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42</xdr:row>
      <xdr:rowOff>0</xdr:rowOff>
    </xdr:from>
    <xdr:to>
      <xdr:col>7</xdr:col>
      <xdr:colOff>952500</xdr:colOff>
      <xdr:row>42</xdr:row>
      <xdr:rowOff>0</xdr:rowOff>
    </xdr:to>
    <xdr:sp macro="" textlink="">
      <xdr:nvSpPr>
        <xdr:cNvPr id="6" name="Line 6"/>
        <xdr:cNvSpPr>
          <a:spLocks noChangeShapeType="1"/>
        </xdr:cNvSpPr>
      </xdr:nvSpPr>
      <xdr:spPr bwMode="auto">
        <a:xfrm>
          <a:off x="7439025" y="18478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0</xdr:rowOff>
    </xdr:from>
    <xdr:to>
      <xdr:col>7</xdr:col>
      <xdr:colOff>923925</xdr:colOff>
      <xdr:row>15</xdr:row>
      <xdr:rowOff>0</xdr:rowOff>
    </xdr:to>
    <xdr:sp macro="" textlink="">
      <xdr:nvSpPr>
        <xdr:cNvPr id="7" name="Line 7"/>
        <xdr:cNvSpPr>
          <a:spLocks noChangeShapeType="1"/>
        </xdr:cNvSpPr>
      </xdr:nvSpPr>
      <xdr:spPr bwMode="auto">
        <a:xfrm>
          <a:off x="7410450" y="7172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8" name="Line 8"/>
        <xdr:cNvSpPr>
          <a:spLocks noChangeShapeType="1"/>
        </xdr:cNvSpPr>
      </xdr:nvSpPr>
      <xdr:spPr bwMode="auto">
        <a:xfrm>
          <a:off x="7400925" y="67437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228600</xdr:rowOff>
    </xdr:from>
    <xdr:to>
      <xdr:col>7</xdr:col>
      <xdr:colOff>952500</xdr:colOff>
      <xdr:row>33</xdr:row>
      <xdr:rowOff>228600</xdr:rowOff>
    </xdr:to>
    <xdr:sp macro="" textlink="">
      <xdr:nvSpPr>
        <xdr:cNvPr id="9" name="Line 10"/>
        <xdr:cNvSpPr>
          <a:spLocks noChangeShapeType="1"/>
        </xdr:cNvSpPr>
      </xdr:nvSpPr>
      <xdr:spPr bwMode="auto">
        <a:xfrm>
          <a:off x="7419975" y="1466850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0" name="Line 12"/>
        <xdr:cNvSpPr>
          <a:spLocks noChangeShapeType="1"/>
        </xdr:cNvSpPr>
      </xdr:nvSpPr>
      <xdr:spPr bwMode="auto">
        <a:xfrm>
          <a:off x="7419975" y="151161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1" name="Line 13"/>
        <xdr:cNvSpPr>
          <a:spLocks noChangeShapeType="1"/>
        </xdr:cNvSpPr>
      </xdr:nvSpPr>
      <xdr:spPr bwMode="auto">
        <a:xfrm>
          <a:off x="7458075" y="1561147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2" name="Line 14"/>
        <xdr:cNvSpPr>
          <a:spLocks noChangeShapeType="1"/>
        </xdr:cNvSpPr>
      </xdr:nvSpPr>
      <xdr:spPr bwMode="auto">
        <a:xfrm>
          <a:off x="7448550" y="16059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3" name="Line 15"/>
        <xdr:cNvSpPr>
          <a:spLocks noChangeShapeType="1"/>
        </xdr:cNvSpPr>
      </xdr:nvSpPr>
      <xdr:spPr bwMode="auto">
        <a:xfrm>
          <a:off x="7419975" y="16516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4" name="Line 16"/>
        <xdr:cNvSpPr>
          <a:spLocks noChangeShapeType="1"/>
        </xdr:cNvSpPr>
      </xdr:nvSpPr>
      <xdr:spPr bwMode="auto">
        <a:xfrm>
          <a:off x="7419975" y="16964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40</xdr:row>
      <xdr:rowOff>219075</xdr:rowOff>
    </xdr:from>
    <xdr:to>
      <xdr:col>7</xdr:col>
      <xdr:colOff>904875</xdr:colOff>
      <xdr:row>40</xdr:row>
      <xdr:rowOff>219075</xdr:rowOff>
    </xdr:to>
    <xdr:sp macro="" textlink="">
      <xdr:nvSpPr>
        <xdr:cNvPr id="15" name="Line 18"/>
        <xdr:cNvSpPr>
          <a:spLocks noChangeShapeType="1"/>
        </xdr:cNvSpPr>
      </xdr:nvSpPr>
      <xdr:spPr bwMode="auto">
        <a:xfrm>
          <a:off x="7362825" y="1782127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6" name="Line 19"/>
        <xdr:cNvSpPr>
          <a:spLocks noChangeShapeType="1"/>
        </xdr:cNvSpPr>
      </xdr:nvSpPr>
      <xdr:spPr bwMode="auto">
        <a:xfrm>
          <a:off x="7448550" y="18735675"/>
          <a:ext cx="733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41</xdr:row>
      <xdr:rowOff>257175</xdr:rowOff>
    </xdr:from>
    <xdr:to>
      <xdr:col>7</xdr:col>
      <xdr:colOff>933450</xdr:colOff>
      <xdr:row>41</xdr:row>
      <xdr:rowOff>257175</xdr:rowOff>
    </xdr:to>
    <xdr:sp macro="" textlink="">
      <xdr:nvSpPr>
        <xdr:cNvPr id="17" name="Line 20"/>
        <xdr:cNvSpPr>
          <a:spLocks noChangeShapeType="1"/>
        </xdr:cNvSpPr>
      </xdr:nvSpPr>
      <xdr:spPr bwMode="auto">
        <a:xfrm>
          <a:off x="7400925" y="182784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0</xdr:rowOff>
    </xdr:from>
    <xdr:to>
      <xdr:col>7</xdr:col>
      <xdr:colOff>971550</xdr:colOff>
      <xdr:row>17</xdr:row>
      <xdr:rowOff>0</xdr:rowOff>
    </xdr:to>
    <xdr:sp macro="" textlink="">
      <xdr:nvSpPr>
        <xdr:cNvPr id="18" name="Line 21"/>
        <xdr:cNvSpPr>
          <a:spLocks noChangeShapeType="1"/>
        </xdr:cNvSpPr>
      </xdr:nvSpPr>
      <xdr:spPr bwMode="auto">
        <a:xfrm>
          <a:off x="7458075" y="8496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21</xdr:row>
      <xdr:rowOff>0</xdr:rowOff>
    </xdr:from>
    <xdr:to>
      <xdr:col>7</xdr:col>
      <xdr:colOff>1000125</xdr:colOff>
      <xdr:row>21</xdr:row>
      <xdr:rowOff>0</xdr:rowOff>
    </xdr:to>
    <xdr:sp macro="" textlink="">
      <xdr:nvSpPr>
        <xdr:cNvPr id="19" name="Line 22"/>
        <xdr:cNvSpPr>
          <a:spLocks noChangeShapeType="1"/>
        </xdr:cNvSpPr>
      </xdr:nvSpPr>
      <xdr:spPr bwMode="auto">
        <a:xfrm>
          <a:off x="7439025" y="100203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32</xdr:row>
      <xdr:rowOff>219075</xdr:rowOff>
    </xdr:from>
    <xdr:to>
      <xdr:col>7</xdr:col>
      <xdr:colOff>942975</xdr:colOff>
      <xdr:row>32</xdr:row>
      <xdr:rowOff>219075</xdr:rowOff>
    </xdr:to>
    <xdr:sp macro="" textlink="">
      <xdr:nvSpPr>
        <xdr:cNvPr id="20" name="Line 25"/>
        <xdr:cNvSpPr>
          <a:spLocks noChangeShapeType="1"/>
        </xdr:cNvSpPr>
      </xdr:nvSpPr>
      <xdr:spPr bwMode="auto">
        <a:xfrm>
          <a:off x="7410450" y="142017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933450</xdr:colOff>
      <xdr:row>29</xdr:row>
      <xdr:rowOff>238125</xdr:rowOff>
    </xdr:to>
    <xdr:sp macro="" textlink="">
      <xdr:nvSpPr>
        <xdr:cNvPr id="21" name="Line 26"/>
        <xdr:cNvSpPr>
          <a:spLocks noChangeShapeType="1"/>
        </xdr:cNvSpPr>
      </xdr:nvSpPr>
      <xdr:spPr bwMode="auto">
        <a:xfrm>
          <a:off x="7419975" y="12887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22" name="Line 28"/>
        <xdr:cNvSpPr>
          <a:spLocks noChangeShapeType="1"/>
        </xdr:cNvSpPr>
      </xdr:nvSpPr>
      <xdr:spPr bwMode="auto">
        <a:xfrm>
          <a:off x="7410450" y="2324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23" name="Line 29"/>
        <xdr:cNvSpPr>
          <a:spLocks noChangeShapeType="1"/>
        </xdr:cNvSpPr>
      </xdr:nvSpPr>
      <xdr:spPr bwMode="auto">
        <a:xfrm>
          <a:off x="7400925" y="174212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31</xdr:row>
      <xdr:rowOff>219075</xdr:rowOff>
    </xdr:from>
    <xdr:to>
      <xdr:col>7</xdr:col>
      <xdr:colOff>942975</xdr:colOff>
      <xdr:row>31</xdr:row>
      <xdr:rowOff>219075</xdr:rowOff>
    </xdr:to>
    <xdr:sp macro="" textlink="">
      <xdr:nvSpPr>
        <xdr:cNvPr id="24" name="Line 32"/>
        <xdr:cNvSpPr>
          <a:spLocks noChangeShapeType="1"/>
        </xdr:cNvSpPr>
      </xdr:nvSpPr>
      <xdr:spPr bwMode="auto">
        <a:xfrm>
          <a:off x="7410450" y="137445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219075</xdr:rowOff>
    </xdr:from>
    <xdr:to>
      <xdr:col>7</xdr:col>
      <xdr:colOff>933450</xdr:colOff>
      <xdr:row>21</xdr:row>
      <xdr:rowOff>219075</xdr:rowOff>
    </xdr:to>
    <xdr:sp macro="" textlink="">
      <xdr:nvSpPr>
        <xdr:cNvPr id="25" name="Line 33"/>
        <xdr:cNvSpPr>
          <a:spLocks noChangeShapeType="1"/>
        </xdr:cNvSpPr>
      </xdr:nvSpPr>
      <xdr:spPr bwMode="auto">
        <a:xfrm>
          <a:off x="7419975" y="102393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26" name="Line 34"/>
        <xdr:cNvSpPr>
          <a:spLocks noChangeShapeType="1"/>
        </xdr:cNvSpPr>
      </xdr:nvSpPr>
      <xdr:spPr bwMode="auto">
        <a:xfrm>
          <a:off x="7419975" y="133254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22</xdr:row>
      <xdr:rowOff>228600</xdr:rowOff>
    </xdr:from>
    <xdr:to>
      <xdr:col>7</xdr:col>
      <xdr:colOff>962025</xdr:colOff>
      <xdr:row>22</xdr:row>
      <xdr:rowOff>228600</xdr:rowOff>
    </xdr:to>
    <xdr:sp macro="" textlink="">
      <xdr:nvSpPr>
        <xdr:cNvPr id="27" name="Line 36"/>
        <xdr:cNvSpPr>
          <a:spLocks noChangeShapeType="1"/>
        </xdr:cNvSpPr>
      </xdr:nvSpPr>
      <xdr:spPr bwMode="auto">
        <a:xfrm>
          <a:off x="7448550" y="106870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28" name="Line 37"/>
        <xdr:cNvSpPr>
          <a:spLocks noChangeShapeType="1"/>
        </xdr:cNvSpPr>
      </xdr:nvSpPr>
      <xdr:spPr bwMode="auto">
        <a:xfrm>
          <a:off x="7400925" y="4552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29" name="Line 38"/>
        <xdr:cNvSpPr>
          <a:spLocks noChangeShapeType="1"/>
        </xdr:cNvSpPr>
      </xdr:nvSpPr>
      <xdr:spPr bwMode="auto">
        <a:xfrm>
          <a:off x="7400925" y="12001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228600</xdr:rowOff>
    </xdr:from>
    <xdr:to>
      <xdr:col>7</xdr:col>
      <xdr:colOff>914400</xdr:colOff>
      <xdr:row>28</xdr:row>
      <xdr:rowOff>228600</xdr:rowOff>
    </xdr:to>
    <xdr:sp macro="" textlink="">
      <xdr:nvSpPr>
        <xdr:cNvPr id="30" name="Line 39"/>
        <xdr:cNvSpPr>
          <a:spLocks noChangeShapeType="1"/>
        </xdr:cNvSpPr>
      </xdr:nvSpPr>
      <xdr:spPr bwMode="auto">
        <a:xfrm>
          <a:off x="7400925" y="12439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11</xdr:row>
      <xdr:rowOff>0</xdr:rowOff>
    </xdr:from>
    <xdr:to>
      <xdr:col>7</xdr:col>
      <xdr:colOff>914400</xdr:colOff>
      <xdr:row>11</xdr:row>
      <xdr:rowOff>0</xdr:rowOff>
    </xdr:to>
    <xdr:sp macro="" textlink="">
      <xdr:nvSpPr>
        <xdr:cNvPr id="31" name="Line 40"/>
        <xdr:cNvSpPr>
          <a:spLocks noChangeShapeType="1"/>
        </xdr:cNvSpPr>
      </xdr:nvSpPr>
      <xdr:spPr bwMode="auto">
        <a:xfrm>
          <a:off x="740092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0</xdr:rowOff>
    </xdr:from>
    <xdr:to>
      <xdr:col>7</xdr:col>
      <xdr:colOff>914400</xdr:colOff>
      <xdr:row>9</xdr:row>
      <xdr:rowOff>0</xdr:rowOff>
    </xdr:to>
    <xdr:sp macro="" textlink="">
      <xdr:nvSpPr>
        <xdr:cNvPr id="32" name="Line 41"/>
        <xdr:cNvSpPr>
          <a:spLocks noChangeShapeType="1"/>
        </xdr:cNvSpPr>
      </xdr:nvSpPr>
      <xdr:spPr bwMode="auto">
        <a:xfrm>
          <a:off x="74009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33" name="Line 42"/>
        <xdr:cNvSpPr>
          <a:spLocks noChangeShapeType="1"/>
        </xdr:cNvSpPr>
      </xdr:nvSpPr>
      <xdr:spPr bwMode="auto">
        <a:xfrm>
          <a:off x="7400925" y="3238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34" name="Line 43"/>
        <xdr:cNvSpPr>
          <a:spLocks noChangeShapeType="1"/>
        </xdr:cNvSpPr>
      </xdr:nvSpPr>
      <xdr:spPr bwMode="auto">
        <a:xfrm>
          <a:off x="7400925" y="11563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35" name="Line 44"/>
        <xdr:cNvSpPr>
          <a:spLocks noChangeShapeType="1"/>
        </xdr:cNvSpPr>
      </xdr:nvSpPr>
      <xdr:spPr bwMode="auto">
        <a:xfrm>
          <a:off x="7400925" y="15354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36" name="Line 46"/>
        <xdr:cNvSpPr>
          <a:spLocks noChangeShapeType="1"/>
        </xdr:cNvSpPr>
      </xdr:nvSpPr>
      <xdr:spPr bwMode="auto">
        <a:xfrm>
          <a:off x="7410450" y="15354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11</xdr:row>
      <xdr:rowOff>228600</xdr:rowOff>
    </xdr:from>
    <xdr:to>
      <xdr:col>7</xdr:col>
      <xdr:colOff>914400</xdr:colOff>
      <xdr:row>11</xdr:row>
      <xdr:rowOff>228600</xdr:rowOff>
    </xdr:to>
    <xdr:sp macro="" textlink="">
      <xdr:nvSpPr>
        <xdr:cNvPr id="37" name="Line 47"/>
        <xdr:cNvSpPr>
          <a:spLocks noChangeShapeType="1"/>
        </xdr:cNvSpPr>
      </xdr:nvSpPr>
      <xdr:spPr bwMode="auto">
        <a:xfrm>
          <a:off x="74009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10</xdr:row>
      <xdr:rowOff>228600</xdr:rowOff>
    </xdr:from>
    <xdr:to>
      <xdr:col>7</xdr:col>
      <xdr:colOff>971550</xdr:colOff>
      <xdr:row>10</xdr:row>
      <xdr:rowOff>228600</xdr:rowOff>
    </xdr:to>
    <xdr:sp macro="" textlink="">
      <xdr:nvSpPr>
        <xdr:cNvPr id="38" name="Line 48"/>
        <xdr:cNvSpPr>
          <a:spLocks noChangeShapeType="1"/>
        </xdr:cNvSpPr>
      </xdr:nvSpPr>
      <xdr:spPr bwMode="auto">
        <a:xfrm>
          <a:off x="7458075" y="4991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16</xdr:row>
      <xdr:rowOff>228600</xdr:rowOff>
    </xdr:from>
    <xdr:to>
      <xdr:col>7</xdr:col>
      <xdr:colOff>914400</xdr:colOff>
      <xdr:row>16</xdr:row>
      <xdr:rowOff>228600</xdr:rowOff>
    </xdr:to>
    <xdr:sp macro="" textlink="">
      <xdr:nvSpPr>
        <xdr:cNvPr id="39" name="Line 38"/>
        <xdr:cNvSpPr>
          <a:spLocks noChangeShapeType="1"/>
        </xdr:cNvSpPr>
      </xdr:nvSpPr>
      <xdr:spPr bwMode="auto">
        <a:xfrm>
          <a:off x="7400925" y="8058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20</xdr:row>
      <xdr:rowOff>228600</xdr:rowOff>
    </xdr:from>
    <xdr:to>
      <xdr:col>7</xdr:col>
      <xdr:colOff>914400</xdr:colOff>
      <xdr:row>20</xdr:row>
      <xdr:rowOff>228600</xdr:rowOff>
    </xdr:to>
    <xdr:sp macro="" textlink="">
      <xdr:nvSpPr>
        <xdr:cNvPr id="40" name="Line 38"/>
        <xdr:cNvSpPr>
          <a:spLocks noChangeShapeType="1"/>
        </xdr:cNvSpPr>
      </xdr:nvSpPr>
      <xdr:spPr bwMode="auto">
        <a:xfrm>
          <a:off x="7400925" y="98107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41" name="Line 49"/>
        <xdr:cNvSpPr>
          <a:spLocks noChangeShapeType="1"/>
        </xdr:cNvSpPr>
      </xdr:nvSpPr>
      <xdr:spPr bwMode="auto">
        <a:xfrm>
          <a:off x="7400925" y="76200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42" name="Line 49"/>
        <xdr:cNvSpPr>
          <a:spLocks noChangeShapeType="1"/>
        </xdr:cNvSpPr>
      </xdr:nvSpPr>
      <xdr:spPr bwMode="auto">
        <a:xfrm>
          <a:off x="7400925" y="9372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tabSelected="1" workbookViewId="0">
      <selection sqref="A1:N1"/>
    </sheetView>
  </sheetViews>
  <sheetFormatPr defaultRowHeight="12.75"/>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10.42578125" style="5" bestFit="1" customWidth="1"/>
    <col min="8" max="8" width="18.42578125" style="5" customWidth="1"/>
    <col min="9" max="9" width="14.42578125" style="8" bestFit="1" customWidth="1"/>
    <col min="10" max="10" width="9.28515625" style="9" bestFit="1" customWidth="1"/>
    <col min="11" max="11" width="13.140625" style="8" bestFit="1" customWidth="1"/>
    <col min="12" max="12" width="8.28515625" style="8" customWidth="1"/>
    <col min="13" max="13" width="10.42578125" style="5" bestFit="1" customWidth="1"/>
    <col min="14" max="14" width="8.7109375" style="5" bestFit="1" customWidth="1"/>
    <col min="15" max="16" width="9.140625" style="5"/>
    <col min="17" max="17" width="11" style="5" customWidth="1"/>
    <col min="18" max="18" width="9.140625" style="5"/>
    <col min="19" max="19" width="10.42578125" style="5" customWidth="1"/>
    <col min="20" max="16384" width="9.140625" style="5"/>
  </cols>
  <sheetData>
    <row r="1" spans="1:14" s="1" customFormat="1" ht="27.75">
      <c r="A1" s="486" t="s">
        <v>74</v>
      </c>
      <c r="B1" s="487"/>
      <c r="C1" s="487"/>
      <c r="D1" s="487"/>
      <c r="E1" s="487"/>
      <c r="F1" s="487"/>
      <c r="G1" s="487"/>
      <c r="H1" s="487"/>
      <c r="I1" s="487"/>
      <c r="J1" s="487"/>
      <c r="K1" s="487"/>
      <c r="L1" s="487"/>
      <c r="M1" s="487"/>
      <c r="N1" s="488"/>
    </row>
    <row r="2" spans="1:14" s="1" customFormat="1" ht="24" thickBot="1">
      <c r="A2" s="489" t="s">
        <v>95</v>
      </c>
      <c r="B2" s="490"/>
      <c r="C2" s="490"/>
      <c r="D2" s="490"/>
      <c r="E2" s="490"/>
      <c r="F2" s="490"/>
      <c r="G2" s="490"/>
      <c r="H2" s="490"/>
      <c r="I2" s="490"/>
      <c r="J2" s="490"/>
      <c r="K2" s="490"/>
      <c r="L2" s="490"/>
      <c r="M2" s="490"/>
      <c r="N2" s="491"/>
    </row>
    <row r="3" spans="1:14" s="2" customFormat="1" ht="35.25" customHeight="1">
      <c r="A3" s="492" t="s">
        <v>11</v>
      </c>
      <c r="B3" s="493"/>
      <c r="C3" s="496" t="s">
        <v>17</v>
      </c>
      <c r="D3" s="498" t="s">
        <v>15</v>
      </c>
      <c r="E3" s="500" t="s">
        <v>94</v>
      </c>
      <c r="F3" s="500"/>
      <c r="G3" s="502" t="s">
        <v>93</v>
      </c>
      <c r="H3" s="504" t="s">
        <v>96</v>
      </c>
      <c r="I3" s="505"/>
      <c r="J3" s="508" t="s">
        <v>81</v>
      </c>
      <c r="K3" s="510" t="s">
        <v>130</v>
      </c>
      <c r="L3" s="511"/>
      <c r="M3" s="459" t="s">
        <v>131</v>
      </c>
      <c r="N3" s="460"/>
    </row>
    <row r="4" spans="1:14" s="2" customFormat="1" ht="44.25" customHeight="1" thickBot="1">
      <c r="A4" s="494"/>
      <c r="B4" s="495"/>
      <c r="C4" s="497"/>
      <c r="D4" s="499"/>
      <c r="E4" s="501"/>
      <c r="F4" s="501"/>
      <c r="G4" s="503"/>
      <c r="H4" s="506"/>
      <c r="I4" s="507"/>
      <c r="J4" s="509"/>
      <c r="K4" s="512"/>
      <c r="L4" s="512"/>
      <c r="M4" s="285" t="s">
        <v>83</v>
      </c>
      <c r="N4" s="257" t="s">
        <v>82</v>
      </c>
    </row>
    <row r="5" spans="1:14" s="2" customFormat="1" ht="34.5">
      <c r="A5" s="45">
        <v>1</v>
      </c>
      <c r="B5" s="46" t="s">
        <v>53</v>
      </c>
      <c r="C5" s="47" t="s">
        <v>19</v>
      </c>
      <c r="D5" s="48" t="s">
        <v>10</v>
      </c>
      <c r="E5" s="49">
        <v>0.78661499999999995</v>
      </c>
      <c r="F5" s="50" t="s">
        <v>13</v>
      </c>
      <c r="G5" s="51">
        <v>0.93</v>
      </c>
      <c r="H5" s="52" t="s">
        <v>67</v>
      </c>
      <c r="I5" s="258">
        <f>(E5*1000)/(8250*0.93)</f>
        <v>0.10252394916911046</v>
      </c>
      <c r="J5" s="286">
        <f t="shared" ref="J5:J43" si="0">+(I5/$I$5)*100</f>
        <v>100</v>
      </c>
      <c r="K5" s="49">
        <v>0.78661499999999995</v>
      </c>
      <c r="L5" s="368" t="s">
        <v>20</v>
      </c>
      <c r="M5" s="287">
        <f>+(E5/K5)-1</f>
        <v>0</v>
      </c>
      <c r="N5" s="288">
        <v>3</v>
      </c>
    </row>
    <row r="6" spans="1:14" s="2" customFormat="1" ht="34.5">
      <c r="A6" s="53">
        <v>2</v>
      </c>
      <c r="B6" s="54" t="s">
        <v>49</v>
      </c>
      <c r="C6" s="55" t="s">
        <v>19</v>
      </c>
      <c r="D6" s="56" t="s">
        <v>10</v>
      </c>
      <c r="E6" s="57">
        <v>0.81899999999999995</v>
      </c>
      <c r="F6" s="58" t="s">
        <v>13</v>
      </c>
      <c r="G6" s="59">
        <v>0.93</v>
      </c>
      <c r="H6" s="60" t="s">
        <v>68</v>
      </c>
      <c r="I6" s="259">
        <f t="shared" ref="I6:I11" si="1">(E6*1000)/(8250*0.93)</f>
        <v>0.10674486803519062</v>
      </c>
      <c r="J6" s="289">
        <f t="shared" si="0"/>
        <v>104.11700768482677</v>
      </c>
      <c r="K6" s="57">
        <v>0.72362400000000004</v>
      </c>
      <c r="L6" s="369" t="s">
        <v>20</v>
      </c>
      <c r="M6" s="290">
        <f t="shared" ref="M6:M11" si="2">+(E6/K6)-1</f>
        <v>0.13180325694006823</v>
      </c>
      <c r="N6" s="291">
        <v>10</v>
      </c>
    </row>
    <row r="7" spans="1:14" s="2" customFormat="1" ht="34.5">
      <c r="A7" s="194">
        <v>3</v>
      </c>
      <c r="B7" s="195" t="s">
        <v>52</v>
      </c>
      <c r="C7" s="196" t="s">
        <v>19</v>
      </c>
      <c r="D7" s="197" t="s">
        <v>10</v>
      </c>
      <c r="E7" s="198">
        <v>0.82299999999999995</v>
      </c>
      <c r="F7" s="199" t="s">
        <v>13</v>
      </c>
      <c r="G7" s="200">
        <v>0.93</v>
      </c>
      <c r="H7" s="201" t="s">
        <v>69</v>
      </c>
      <c r="I7" s="260">
        <f t="shared" si="1"/>
        <v>0.10726621049201694</v>
      </c>
      <c r="J7" s="292">
        <f t="shared" si="0"/>
        <v>104.62551565886741</v>
      </c>
      <c r="K7" s="198">
        <v>0.72714500000000004</v>
      </c>
      <c r="L7" s="370" t="s">
        <v>20</v>
      </c>
      <c r="M7" s="293">
        <f t="shared" si="2"/>
        <v>0.13182377655075661</v>
      </c>
      <c r="N7" s="294">
        <v>10</v>
      </c>
    </row>
    <row r="8" spans="1:14" s="2" customFormat="1" ht="34.5">
      <c r="A8" s="61">
        <v>4</v>
      </c>
      <c r="B8" s="62" t="s">
        <v>56</v>
      </c>
      <c r="C8" s="63" t="s">
        <v>22</v>
      </c>
      <c r="D8" s="64" t="s">
        <v>10</v>
      </c>
      <c r="E8" s="183">
        <v>0.90841000000000005</v>
      </c>
      <c r="F8" s="65" t="s">
        <v>13</v>
      </c>
      <c r="G8" s="66">
        <v>0.93</v>
      </c>
      <c r="H8" s="67" t="s">
        <v>121</v>
      </c>
      <c r="I8" s="261">
        <f t="shared" si="1"/>
        <v>0.11839817530140112</v>
      </c>
      <c r="J8" s="295">
        <f t="shared" si="0"/>
        <v>115.48343217457079</v>
      </c>
      <c r="K8" s="230">
        <v>0.74747200000000003</v>
      </c>
      <c r="L8" s="371" t="s">
        <v>20</v>
      </c>
      <c r="M8" s="296">
        <f t="shared" si="2"/>
        <v>0.21530973735471037</v>
      </c>
      <c r="N8" s="297">
        <v>24</v>
      </c>
    </row>
    <row r="9" spans="1:14" s="2" customFormat="1" ht="34.5">
      <c r="A9" s="68">
        <v>5</v>
      </c>
      <c r="B9" s="69" t="s">
        <v>77</v>
      </c>
      <c r="C9" s="70" t="s">
        <v>85</v>
      </c>
      <c r="D9" s="71" t="s">
        <v>10</v>
      </c>
      <c r="E9" s="191">
        <v>0.84485199999999994</v>
      </c>
      <c r="F9" s="72" t="s">
        <v>13</v>
      </c>
      <c r="G9" s="73">
        <v>0.93</v>
      </c>
      <c r="H9" s="74" t="s">
        <v>133</v>
      </c>
      <c r="I9" s="262">
        <f t="shared" si="1"/>
        <v>0.11011430433365917</v>
      </c>
      <c r="J9" s="298">
        <f t="shared" si="0"/>
        <v>107.40349472105157</v>
      </c>
      <c r="K9" s="231">
        <v>0.83050400000000002</v>
      </c>
      <c r="L9" s="372" t="s">
        <v>20</v>
      </c>
      <c r="M9" s="299">
        <f t="shared" si="2"/>
        <v>1.7276256345544194E-2</v>
      </c>
      <c r="N9" s="300">
        <v>4</v>
      </c>
    </row>
    <row r="10" spans="1:14" s="2" customFormat="1" ht="34.5">
      <c r="A10" s="413">
        <v>7</v>
      </c>
      <c r="B10" s="414" t="s">
        <v>51</v>
      </c>
      <c r="C10" s="415" t="s">
        <v>24</v>
      </c>
      <c r="D10" s="416" t="s">
        <v>10</v>
      </c>
      <c r="E10" s="417">
        <v>0.86889400000000006</v>
      </c>
      <c r="F10" s="418" t="s">
        <v>13</v>
      </c>
      <c r="G10" s="419">
        <v>0.93</v>
      </c>
      <c r="H10" s="420" t="s">
        <v>112</v>
      </c>
      <c r="I10" s="421">
        <f t="shared" si="1"/>
        <v>0.11324783317041381</v>
      </c>
      <c r="J10" s="422">
        <f t="shared" si="0"/>
        <v>110.45988189902303</v>
      </c>
      <c r="K10" s="423">
        <v>0.83896199999999999</v>
      </c>
      <c r="L10" s="424" t="s">
        <v>20</v>
      </c>
      <c r="M10" s="425">
        <f t="shared" si="2"/>
        <v>3.5677420431438067E-2</v>
      </c>
      <c r="N10" s="426">
        <v>7</v>
      </c>
    </row>
    <row r="11" spans="1:14" s="2" customFormat="1" ht="34.5">
      <c r="A11" s="413">
        <v>8</v>
      </c>
      <c r="B11" s="414" t="s">
        <v>51</v>
      </c>
      <c r="C11" s="415" t="s">
        <v>22</v>
      </c>
      <c r="D11" s="416" t="s">
        <v>10</v>
      </c>
      <c r="E11" s="417">
        <v>0.886046</v>
      </c>
      <c r="F11" s="418" t="s">
        <v>13</v>
      </c>
      <c r="G11" s="419">
        <v>0.93</v>
      </c>
      <c r="H11" s="420" t="s">
        <v>123</v>
      </c>
      <c r="I11" s="421">
        <f t="shared" si="1"/>
        <v>0.11548334962528511</v>
      </c>
      <c r="J11" s="422">
        <f t="shared" si="0"/>
        <v>112.64036409170942</v>
      </c>
      <c r="K11" s="427">
        <v>0.83322399999999996</v>
      </c>
      <c r="L11" s="424" t="s">
        <v>20</v>
      </c>
      <c r="M11" s="425">
        <f t="shared" si="2"/>
        <v>6.3394717386921151E-2</v>
      </c>
      <c r="N11" s="426">
        <v>8</v>
      </c>
    </row>
    <row r="12" spans="1:14" s="2" customFormat="1" ht="34.5">
      <c r="A12" s="210">
        <v>10</v>
      </c>
      <c r="B12" s="203" t="s">
        <v>56</v>
      </c>
      <c r="C12" s="204" t="s">
        <v>24</v>
      </c>
      <c r="D12" s="205" t="s">
        <v>10</v>
      </c>
      <c r="E12" s="206">
        <v>0.90351700000000001</v>
      </c>
      <c r="F12" s="207" t="s">
        <v>13</v>
      </c>
      <c r="G12" s="208">
        <v>0.93</v>
      </c>
      <c r="H12" s="209" t="s">
        <v>113</v>
      </c>
      <c r="I12" s="264">
        <f>(E12*1000)/(8250*0.93)</f>
        <v>0.11776044314108831</v>
      </c>
      <c r="J12" s="304">
        <f>+(I12/$I$5)*100</f>
        <v>114.86139979532555</v>
      </c>
      <c r="K12" s="235">
        <v>0.76137100000000002</v>
      </c>
      <c r="L12" s="374" t="s">
        <v>20</v>
      </c>
      <c r="M12" s="305">
        <f>+(E12/K12)-1</f>
        <v>0.18669741821004471</v>
      </c>
      <c r="N12" s="306">
        <v>17</v>
      </c>
    </row>
    <row r="13" spans="1:14" s="2" customFormat="1" ht="34.5">
      <c r="A13" s="211">
        <v>13</v>
      </c>
      <c r="B13" s="212" t="s">
        <v>75</v>
      </c>
      <c r="C13" s="98" t="s">
        <v>84</v>
      </c>
      <c r="D13" s="99" t="s">
        <v>10</v>
      </c>
      <c r="E13" s="184">
        <v>0.90572799999999998</v>
      </c>
      <c r="F13" s="100" t="s">
        <v>13</v>
      </c>
      <c r="G13" s="101">
        <v>0.93</v>
      </c>
      <c r="H13" s="102" t="s">
        <v>137</v>
      </c>
      <c r="I13" s="263">
        <f>(E13*1000)/(8250*0.93)</f>
        <v>0.11804861518409905</v>
      </c>
      <c r="J13" s="301">
        <f>+(I13/$I$5)*100</f>
        <v>115.14247757797651</v>
      </c>
      <c r="K13" s="232">
        <v>0.77108500000000002</v>
      </c>
      <c r="L13" s="373" t="s">
        <v>20</v>
      </c>
      <c r="M13" s="302">
        <f>+(E13/K13)-1</f>
        <v>0.17461499056524232</v>
      </c>
      <c r="N13" s="303">
        <v>14</v>
      </c>
    </row>
    <row r="14" spans="1:14" s="2" customFormat="1" ht="34.5">
      <c r="A14" s="103">
        <v>11</v>
      </c>
      <c r="B14" s="104" t="s">
        <v>80</v>
      </c>
      <c r="C14" s="105" t="s">
        <v>85</v>
      </c>
      <c r="D14" s="106" t="s">
        <v>10</v>
      </c>
      <c r="E14" s="193">
        <v>0.90595599999999998</v>
      </c>
      <c r="F14" s="107" t="s">
        <v>13</v>
      </c>
      <c r="G14" s="108">
        <v>0.93</v>
      </c>
      <c r="H14" s="109" t="s">
        <v>132</v>
      </c>
      <c r="I14" s="265">
        <f t="shared" ref="I14" si="3">(E14*1000)/(8250*0.93)</f>
        <v>0.11807833170413816</v>
      </c>
      <c r="J14" s="307">
        <f t="shared" ref="J14" si="4">+(I14/$I$5)*100</f>
        <v>115.17146253249683</v>
      </c>
      <c r="K14" s="234">
        <v>0.92737599999999998</v>
      </c>
      <c r="L14" s="375" t="s">
        <v>20</v>
      </c>
      <c r="M14" s="308">
        <f t="shared" ref="M14" si="5">+(E14/K14)-1</f>
        <v>-2.3097427580614505E-2</v>
      </c>
      <c r="N14" s="309">
        <v>2</v>
      </c>
    </row>
    <row r="15" spans="1:14" s="2" customFormat="1" ht="34.5">
      <c r="A15" s="117">
        <v>12</v>
      </c>
      <c r="B15" s="118" t="s">
        <v>50</v>
      </c>
      <c r="C15" s="119" t="s">
        <v>24</v>
      </c>
      <c r="D15" s="120" t="s">
        <v>10</v>
      </c>
      <c r="E15" s="190">
        <v>0.90797899999999998</v>
      </c>
      <c r="F15" s="121" t="s">
        <v>13</v>
      </c>
      <c r="G15" s="122">
        <v>0.93</v>
      </c>
      <c r="H15" s="123" t="s">
        <v>114</v>
      </c>
      <c r="I15" s="266">
        <f>(E15*1000)/(8250*0.93)</f>
        <v>0.11834200065167806</v>
      </c>
      <c r="J15" s="310">
        <f>+(I15/$I$5)*100</f>
        <v>115.42864044036789</v>
      </c>
      <c r="K15" s="236">
        <v>0.93788899999999997</v>
      </c>
      <c r="L15" s="376" t="s">
        <v>20</v>
      </c>
      <c r="M15" s="311">
        <f>+(E15/K15)-1</f>
        <v>-3.1890767457556257E-2</v>
      </c>
      <c r="N15" s="312">
        <v>1</v>
      </c>
    </row>
    <row r="16" spans="1:14" s="2" customFormat="1" ht="34.5">
      <c r="A16" s="211">
        <v>14</v>
      </c>
      <c r="B16" s="213" t="s">
        <v>76</v>
      </c>
      <c r="C16" s="98" t="s">
        <v>85</v>
      </c>
      <c r="D16" s="99" t="s">
        <v>10</v>
      </c>
      <c r="E16" s="184">
        <v>0.91055900000000001</v>
      </c>
      <c r="F16" s="100" t="s">
        <v>13</v>
      </c>
      <c r="G16" s="101">
        <v>0.93</v>
      </c>
      <c r="H16" s="102" t="s">
        <v>136</v>
      </c>
      <c r="I16" s="263">
        <f t="shared" ref="I16:I17" si="6">(E16*1000)/(8250*0.93)</f>
        <v>0.11867826653633105</v>
      </c>
      <c r="J16" s="301">
        <f t="shared" ref="J16" si="7">+(I16/$I$5)*100</f>
        <v>115.75662808362412</v>
      </c>
      <c r="K16" s="237">
        <v>0.77108500000000002</v>
      </c>
      <c r="L16" s="373" t="s">
        <v>20</v>
      </c>
      <c r="M16" s="302">
        <f t="shared" ref="M16:M17" si="8">+(E16/K16)-1</f>
        <v>0.18088018830608821</v>
      </c>
      <c r="N16" s="303">
        <v>15</v>
      </c>
    </row>
    <row r="17" spans="1:14" s="2" customFormat="1" ht="34.5">
      <c r="A17" s="211">
        <v>15</v>
      </c>
      <c r="B17" s="97" t="s">
        <v>71</v>
      </c>
      <c r="C17" s="98" t="s">
        <v>24</v>
      </c>
      <c r="D17" s="99" t="s">
        <v>10</v>
      </c>
      <c r="E17" s="184">
        <v>0.91417300000000001</v>
      </c>
      <c r="F17" s="100" t="s">
        <v>13</v>
      </c>
      <c r="G17" s="101">
        <v>0.93</v>
      </c>
      <c r="H17" s="102" t="s">
        <v>115</v>
      </c>
      <c r="I17" s="263">
        <f t="shared" si="6"/>
        <v>0.11914929944607364</v>
      </c>
      <c r="J17" s="301">
        <f t="shared" si="0"/>
        <v>116.21606503816989</v>
      </c>
      <c r="K17" s="237">
        <v>0.77949199999999996</v>
      </c>
      <c r="L17" s="373" t="s">
        <v>20</v>
      </c>
      <c r="M17" s="302">
        <f t="shared" si="8"/>
        <v>0.17278047754178361</v>
      </c>
      <c r="N17" s="303">
        <v>13</v>
      </c>
    </row>
    <row r="18" spans="1:14" s="2" customFormat="1" ht="34.5">
      <c r="A18" s="217">
        <v>6</v>
      </c>
      <c r="B18" s="111" t="s">
        <v>55</v>
      </c>
      <c r="C18" s="112" t="s">
        <v>22</v>
      </c>
      <c r="D18" s="113" t="s">
        <v>10</v>
      </c>
      <c r="E18" s="189">
        <v>0.927616</v>
      </c>
      <c r="F18" s="114" t="s">
        <v>13</v>
      </c>
      <c r="G18" s="115">
        <v>0.93</v>
      </c>
      <c r="H18" s="116" t="s">
        <v>122</v>
      </c>
      <c r="I18" s="267">
        <f>(E18*1000)/(8250*0.93)</f>
        <v>0.12090140110785272</v>
      </c>
      <c r="J18" s="313">
        <f>+(I18/$I$5)*100</f>
        <v>117.92503321192704</v>
      </c>
      <c r="K18" s="238">
        <v>0.77805899999999995</v>
      </c>
      <c r="L18" s="377" t="s">
        <v>20</v>
      </c>
      <c r="M18" s="314">
        <f>+(E18/K18)-1</f>
        <v>0.19221807086609122</v>
      </c>
      <c r="N18" s="315">
        <v>20</v>
      </c>
    </row>
    <row r="19" spans="1:14" s="2" customFormat="1" ht="34.5">
      <c r="A19" s="110">
        <v>18</v>
      </c>
      <c r="B19" s="216" t="s">
        <v>78</v>
      </c>
      <c r="C19" s="112" t="s">
        <v>85</v>
      </c>
      <c r="D19" s="113" t="s">
        <v>10</v>
      </c>
      <c r="E19" s="189">
        <v>0.93075700000000006</v>
      </c>
      <c r="F19" s="114" t="s">
        <v>13</v>
      </c>
      <c r="G19" s="115">
        <v>0.93</v>
      </c>
      <c r="H19" s="116" t="s">
        <v>135</v>
      </c>
      <c r="I19" s="267">
        <f>(E19*1000)/(8250*0.93)</f>
        <v>0.1213107852720756</v>
      </c>
      <c r="J19" s="313">
        <f>+(I19/$I$5)*100</f>
        <v>118.3243390985425</v>
      </c>
      <c r="K19" s="239">
        <v>0.77108500000000002</v>
      </c>
      <c r="L19" s="377" t="s">
        <v>20</v>
      </c>
      <c r="M19" s="314">
        <f>+(E19/K19)-1</f>
        <v>0.20707444704539713</v>
      </c>
      <c r="N19" s="315">
        <v>22</v>
      </c>
    </row>
    <row r="20" spans="1:14" s="2" customFormat="1" ht="34.5">
      <c r="A20" s="217">
        <v>17</v>
      </c>
      <c r="B20" s="218" t="s">
        <v>60</v>
      </c>
      <c r="C20" s="112" t="s">
        <v>21</v>
      </c>
      <c r="D20" s="113" t="s">
        <v>10</v>
      </c>
      <c r="E20" s="189">
        <v>0.93284900000000004</v>
      </c>
      <c r="F20" s="114" t="s">
        <v>13</v>
      </c>
      <c r="G20" s="115">
        <v>0.93</v>
      </c>
      <c r="H20" s="116" t="s">
        <v>127</v>
      </c>
      <c r="I20" s="267">
        <f>(E20*1000)/(8250*0.93)</f>
        <v>0.12158344737699577</v>
      </c>
      <c r="J20" s="313">
        <f>+(I20/$I$5)*100</f>
        <v>118.59028876896576</v>
      </c>
      <c r="K20" s="238">
        <v>0.75470300000000001</v>
      </c>
      <c r="L20" s="377" t="s">
        <v>20</v>
      </c>
      <c r="M20" s="314">
        <f>+(E20/K20)-1</f>
        <v>0.23604782278591707</v>
      </c>
      <c r="N20" s="315">
        <v>28</v>
      </c>
    </row>
    <row r="21" spans="1:14" s="2" customFormat="1" ht="34.5">
      <c r="A21" s="75">
        <v>19</v>
      </c>
      <c r="B21" s="76" t="s">
        <v>70</v>
      </c>
      <c r="C21" s="77" t="s">
        <v>24</v>
      </c>
      <c r="D21" s="78" t="s">
        <v>10</v>
      </c>
      <c r="E21" s="188">
        <v>0.93349899999999997</v>
      </c>
      <c r="F21" s="79" t="s">
        <v>13</v>
      </c>
      <c r="G21" s="80">
        <v>0.93</v>
      </c>
      <c r="H21" s="81" t="s">
        <v>116</v>
      </c>
      <c r="I21" s="268">
        <f t="shared" ref="I21" si="9">(E21*1000)/(8250*0.93)</f>
        <v>0.12166816552623004</v>
      </c>
      <c r="J21" s="316">
        <f>+(I21/$I$5)*100</f>
        <v>118.67292131474736</v>
      </c>
      <c r="K21" s="240">
        <v>0.77949199999999996</v>
      </c>
      <c r="L21" s="378" t="s">
        <v>20</v>
      </c>
      <c r="M21" s="317">
        <f t="shared" ref="M21" si="10">+(E21/K21)-1</f>
        <v>0.19757354790042747</v>
      </c>
      <c r="N21" s="318">
        <v>21</v>
      </c>
    </row>
    <row r="22" spans="1:14" s="2" customFormat="1" ht="34.5">
      <c r="A22" s="82">
        <v>20</v>
      </c>
      <c r="B22" s="83" t="s">
        <v>57</v>
      </c>
      <c r="C22" s="84" t="s">
        <v>23</v>
      </c>
      <c r="D22" s="85" t="s">
        <v>10</v>
      </c>
      <c r="E22" s="187">
        <v>0.94519200000000003</v>
      </c>
      <c r="F22" s="86" t="s">
        <v>13</v>
      </c>
      <c r="G22" s="87">
        <v>0.93</v>
      </c>
      <c r="H22" s="88" t="s">
        <v>118</v>
      </c>
      <c r="I22" s="269">
        <f>(E22*1000)/(8250*0.93)</f>
        <v>0.12319217986314761</v>
      </c>
      <c r="J22" s="319">
        <f t="shared" si="0"/>
        <v>120.15941724986175</v>
      </c>
      <c r="K22" s="241">
        <v>0.76546000000000003</v>
      </c>
      <c r="L22" s="379" t="s">
        <v>20</v>
      </c>
      <c r="M22" s="320">
        <f>+(E22/K22)-1</f>
        <v>0.23480260235675288</v>
      </c>
      <c r="N22" s="321">
        <v>27</v>
      </c>
    </row>
    <row r="23" spans="1:14" s="2" customFormat="1" ht="34.5">
      <c r="A23" s="96">
        <v>21</v>
      </c>
      <c r="B23" s="97" t="s">
        <v>50</v>
      </c>
      <c r="C23" s="98" t="s">
        <v>22</v>
      </c>
      <c r="D23" s="99" t="s">
        <v>10</v>
      </c>
      <c r="E23" s="184">
        <v>0.95050100000000004</v>
      </c>
      <c r="F23" s="100" t="s">
        <v>13</v>
      </c>
      <c r="G23" s="101">
        <v>0.93</v>
      </c>
      <c r="H23" s="102" t="s">
        <v>126</v>
      </c>
      <c r="I23" s="263">
        <f>(E23*1000)/(8250*0.93)</f>
        <v>0.12388413163897036</v>
      </c>
      <c r="J23" s="301">
        <f>+(I23/$I$5)*100</f>
        <v>120.83433445840723</v>
      </c>
      <c r="K23" s="237">
        <v>0.88332100000000002</v>
      </c>
      <c r="L23" s="373" t="s">
        <v>20</v>
      </c>
      <c r="M23" s="302">
        <f>+(E23/K23)-1</f>
        <v>7.6053892073210116E-2</v>
      </c>
      <c r="N23" s="303">
        <v>9</v>
      </c>
    </row>
    <row r="24" spans="1:14" s="2" customFormat="1" ht="34.5">
      <c r="A24" s="89">
        <v>22</v>
      </c>
      <c r="B24" s="90" t="s">
        <v>79</v>
      </c>
      <c r="C24" s="91" t="s">
        <v>85</v>
      </c>
      <c r="D24" s="92" t="s">
        <v>10</v>
      </c>
      <c r="E24" s="192">
        <v>0.95883099999999999</v>
      </c>
      <c r="F24" s="93" t="s">
        <v>13</v>
      </c>
      <c r="G24" s="94">
        <v>0.93</v>
      </c>
      <c r="H24" s="95" t="s">
        <v>134</v>
      </c>
      <c r="I24" s="270">
        <f>(E24*1000)/(8250*0.93)</f>
        <v>0.12496982730531118</v>
      </c>
      <c r="J24" s="322">
        <f>+(I24/$I$5)*100</f>
        <v>121.89330231434693</v>
      </c>
      <c r="K24" s="242">
        <v>0.77108500000000002</v>
      </c>
      <c r="L24" s="380" t="s">
        <v>20</v>
      </c>
      <c r="M24" s="323">
        <f>+(E24/K24)-1</f>
        <v>0.24348288450689615</v>
      </c>
      <c r="N24" s="324">
        <v>29</v>
      </c>
    </row>
    <row r="25" spans="1:14" s="2" customFormat="1" ht="34.5">
      <c r="A25" s="202">
        <v>9</v>
      </c>
      <c r="B25" s="203" t="s">
        <v>54</v>
      </c>
      <c r="C25" s="204" t="s">
        <v>22</v>
      </c>
      <c r="D25" s="205" t="s">
        <v>10</v>
      </c>
      <c r="E25" s="206">
        <v>0.96524100000000002</v>
      </c>
      <c r="F25" s="207" t="s">
        <v>13</v>
      </c>
      <c r="G25" s="208">
        <v>0.93</v>
      </c>
      <c r="H25" s="209" t="s">
        <v>124</v>
      </c>
      <c r="I25" s="264">
        <f>(E25*1000)/(8250*0.93)</f>
        <v>0.12580527859237536</v>
      </c>
      <c r="J25" s="304">
        <f>+(I25/$I$5)*100</f>
        <v>122.70818634274707</v>
      </c>
      <c r="K25" s="233">
        <v>0.75950300000000004</v>
      </c>
      <c r="L25" s="374" t="s">
        <v>20</v>
      </c>
      <c r="M25" s="305">
        <f>+(E25/K25)-1</f>
        <v>0.27088503929543384</v>
      </c>
      <c r="N25" s="306">
        <v>32</v>
      </c>
    </row>
    <row r="26" spans="1:14" s="2" customFormat="1" ht="34.5">
      <c r="A26" s="96">
        <v>23</v>
      </c>
      <c r="B26" s="97" t="s">
        <v>58</v>
      </c>
      <c r="C26" s="98" t="s">
        <v>23</v>
      </c>
      <c r="D26" s="99" t="s">
        <v>10</v>
      </c>
      <c r="E26" s="184">
        <v>0.97458800000000001</v>
      </c>
      <c r="F26" s="100" t="s">
        <v>13</v>
      </c>
      <c r="G26" s="101">
        <v>0.93</v>
      </c>
      <c r="H26" s="102" t="s">
        <v>119</v>
      </c>
      <c r="I26" s="263">
        <f>(E26*1000)/(8250*0.93)</f>
        <v>0.12702352557836427</v>
      </c>
      <c r="J26" s="301">
        <f>+(I26/$I$5)*100</f>
        <v>123.89644235108659</v>
      </c>
      <c r="K26" s="237">
        <v>0.94812300000000005</v>
      </c>
      <c r="L26" s="373" t="s">
        <v>20</v>
      </c>
      <c r="M26" s="302">
        <f t="shared" ref="M26:M38" si="11">+(E26/K26)-1</f>
        <v>2.7913045037405437E-2</v>
      </c>
      <c r="N26" s="303">
        <v>5</v>
      </c>
    </row>
    <row r="27" spans="1:14" s="2" customFormat="1" ht="34.5">
      <c r="A27" s="214">
        <v>24</v>
      </c>
      <c r="B27" s="124" t="s">
        <v>61</v>
      </c>
      <c r="C27" s="125" t="s">
        <v>24</v>
      </c>
      <c r="D27" s="126" t="s">
        <v>10</v>
      </c>
      <c r="E27" s="185">
        <v>0.98287899999999995</v>
      </c>
      <c r="F27" s="127" t="s">
        <v>13</v>
      </c>
      <c r="G27" s="128">
        <v>0.93</v>
      </c>
      <c r="H27" s="129" t="s">
        <v>117</v>
      </c>
      <c r="I27" s="271">
        <f t="shared" ref="I27:I30" si="12">(E27*1000)/(8250*0.93)</f>
        <v>0.12810413815575106</v>
      </c>
      <c r="J27" s="325">
        <f t="shared" si="0"/>
        <v>124.95045225427941</v>
      </c>
      <c r="K27" s="243">
        <v>0.77949199999999996</v>
      </c>
      <c r="L27" s="381" t="s">
        <v>20</v>
      </c>
      <c r="M27" s="326">
        <f t="shared" si="11"/>
        <v>0.26092249824244518</v>
      </c>
      <c r="N27" s="327">
        <v>31</v>
      </c>
    </row>
    <row r="28" spans="1:14" s="2" customFormat="1" ht="34.5">
      <c r="A28" s="412">
        <v>16</v>
      </c>
      <c r="B28" s="124" t="s">
        <v>61</v>
      </c>
      <c r="C28" s="125" t="s">
        <v>22</v>
      </c>
      <c r="D28" s="126" t="s">
        <v>10</v>
      </c>
      <c r="E28" s="185">
        <v>1.0000309999999999</v>
      </c>
      <c r="F28" s="127" t="s">
        <v>13</v>
      </c>
      <c r="G28" s="128">
        <v>0.93</v>
      </c>
      <c r="H28" s="129" t="s">
        <v>125</v>
      </c>
      <c r="I28" s="271">
        <f>(E28*1000)/(8250*0.93)</f>
        <v>0.13033965461062236</v>
      </c>
      <c r="J28" s="325">
        <f>+(I28/$I$5)*100</f>
        <v>127.1309344469658</v>
      </c>
      <c r="K28" s="244">
        <v>0.77375400000000005</v>
      </c>
      <c r="L28" s="381" t="s">
        <v>20</v>
      </c>
      <c r="M28" s="326">
        <f>+(E28/K28)-1</f>
        <v>0.29244049142233819</v>
      </c>
      <c r="N28" s="327">
        <v>33</v>
      </c>
    </row>
    <row r="29" spans="1:14" s="2" customFormat="1" ht="34.5">
      <c r="A29" s="409">
        <v>25</v>
      </c>
      <c r="B29" s="410" t="s">
        <v>58</v>
      </c>
      <c r="C29" s="130" t="s">
        <v>21</v>
      </c>
      <c r="D29" s="131" t="s">
        <v>10</v>
      </c>
      <c r="E29" s="186">
        <v>1.0192699999999999</v>
      </c>
      <c r="F29" s="132" t="s">
        <v>13</v>
      </c>
      <c r="G29" s="133">
        <v>0.93</v>
      </c>
      <c r="H29" s="411" t="s">
        <v>128</v>
      </c>
      <c r="I29" s="272">
        <f t="shared" si="12"/>
        <v>0.13284718149234276</v>
      </c>
      <c r="J29" s="328">
        <f>+(I29/$I$5)*100</f>
        <v>129.57673067510785</v>
      </c>
      <c r="K29" s="245">
        <v>0.98542300000000005</v>
      </c>
      <c r="L29" s="382" t="s">
        <v>20</v>
      </c>
      <c r="M29" s="329">
        <f t="shared" si="11"/>
        <v>3.434768622205886E-2</v>
      </c>
      <c r="N29" s="330">
        <v>6</v>
      </c>
    </row>
    <row r="30" spans="1:14" s="2" customFormat="1" ht="34.5">
      <c r="A30" s="409">
        <v>26</v>
      </c>
      <c r="B30" s="215" t="s">
        <v>64</v>
      </c>
      <c r="C30" s="130" t="s">
        <v>23</v>
      </c>
      <c r="D30" s="131" t="s">
        <v>10</v>
      </c>
      <c r="E30" s="186">
        <v>1.088573</v>
      </c>
      <c r="F30" s="132" t="s">
        <v>13</v>
      </c>
      <c r="G30" s="133">
        <v>0.93</v>
      </c>
      <c r="H30" s="411" t="s">
        <v>120</v>
      </c>
      <c r="I30" s="272">
        <f t="shared" si="12"/>
        <v>0.14187983056370154</v>
      </c>
      <c r="J30" s="328">
        <f t="shared" si="0"/>
        <v>138.38701270634303</v>
      </c>
      <c r="K30" s="245">
        <v>0.88865300000000003</v>
      </c>
      <c r="L30" s="382" t="s">
        <v>20</v>
      </c>
      <c r="M30" s="329">
        <f t="shared" si="11"/>
        <v>0.22496970133449157</v>
      </c>
      <c r="N30" s="330">
        <v>25</v>
      </c>
    </row>
    <row r="31" spans="1:14" s="2" customFormat="1" ht="34.5">
      <c r="A31" s="395">
        <v>27</v>
      </c>
      <c r="B31" s="407" t="s">
        <v>62</v>
      </c>
      <c r="C31" s="396" t="s">
        <v>21</v>
      </c>
      <c r="D31" s="397" t="s">
        <v>10</v>
      </c>
      <c r="E31" s="398">
        <v>1.1332549999999999</v>
      </c>
      <c r="F31" s="399" t="s">
        <v>13</v>
      </c>
      <c r="G31" s="400">
        <v>0.93</v>
      </c>
      <c r="H31" s="408" t="s">
        <v>129</v>
      </c>
      <c r="I31" s="401">
        <f>(E31*1000)/(8250*0.93)</f>
        <v>0.14770348647768</v>
      </c>
      <c r="J31" s="402">
        <f t="shared" si="0"/>
        <v>144.06730103036423</v>
      </c>
      <c r="K31" s="403">
        <v>0.92595300000000003</v>
      </c>
      <c r="L31" s="404" t="s">
        <v>20</v>
      </c>
      <c r="M31" s="405">
        <f t="shared" si="11"/>
        <v>0.22387961376009358</v>
      </c>
      <c r="N31" s="406">
        <v>24</v>
      </c>
    </row>
    <row r="32" spans="1:14" s="2" customFormat="1" ht="36">
      <c r="A32" s="24">
        <v>28</v>
      </c>
      <c r="B32" s="25" t="s">
        <v>40</v>
      </c>
      <c r="C32" s="26" t="s">
        <v>63</v>
      </c>
      <c r="D32" s="27" t="s">
        <v>48</v>
      </c>
      <c r="E32" s="219">
        <v>0.45905000000000001</v>
      </c>
      <c r="F32" s="28" t="s">
        <v>12</v>
      </c>
      <c r="G32" s="29">
        <v>0.65</v>
      </c>
      <c r="H32" s="30" t="s">
        <v>72</v>
      </c>
      <c r="I32" s="273">
        <f>(E32*1000)/(4724*0.65)</f>
        <v>0.14949846935452354</v>
      </c>
      <c r="J32" s="331">
        <f>+(I32/$I$5)*100</f>
        <v>145.81809476333171</v>
      </c>
      <c r="K32" s="366">
        <v>0.33324999999999999</v>
      </c>
      <c r="L32" s="383" t="s">
        <v>12</v>
      </c>
      <c r="M32" s="332">
        <f t="shared" si="11"/>
        <v>0.37749437359339844</v>
      </c>
      <c r="N32" s="333">
        <v>36</v>
      </c>
    </row>
    <row r="33" spans="1:19" s="2" customFormat="1" ht="36">
      <c r="A33" s="134">
        <v>29</v>
      </c>
      <c r="B33" s="135" t="s">
        <v>39</v>
      </c>
      <c r="C33" s="136" t="s">
        <v>38</v>
      </c>
      <c r="D33" s="137" t="s">
        <v>47</v>
      </c>
      <c r="E33" s="220">
        <v>0.63500000000000001</v>
      </c>
      <c r="F33" s="138" t="s">
        <v>12</v>
      </c>
      <c r="G33" s="139">
        <v>0.65</v>
      </c>
      <c r="H33" s="140" t="s">
        <v>73</v>
      </c>
      <c r="I33" s="274">
        <f>(E33*1000)/(4932*0.65)</f>
        <v>0.19807848275001558</v>
      </c>
      <c r="J33" s="334">
        <f>+(I33/$I$5)*100</f>
        <v>193.20215847644585</v>
      </c>
      <c r="K33" s="367">
        <v>0.52300000000000002</v>
      </c>
      <c r="L33" s="384" t="s">
        <v>12</v>
      </c>
      <c r="M33" s="335">
        <f t="shared" si="11"/>
        <v>0.21414913957934978</v>
      </c>
      <c r="N33" s="336">
        <v>23</v>
      </c>
    </row>
    <row r="34" spans="1:19" s="2" customFormat="1" ht="34.5">
      <c r="A34" s="141">
        <v>30</v>
      </c>
      <c r="B34" s="142" t="s">
        <v>45</v>
      </c>
      <c r="C34" s="143" t="s">
        <v>25</v>
      </c>
      <c r="D34" s="144" t="s">
        <v>3</v>
      </c>
      <c r="E34" s="221">
        <v>1.0254239999999999</v>
      </c>
      <c r="F34" s="145" t="s">
        <v>12</v>
      </c>
      <c r="G34" s="146">
        <v>0.65</v>
      </c>
      <c r="H34" s="147" t="s">
        <v>87</v>
      </c>
      <c r="I34" s="275">
        <f>(E34*1000)/(7000*0.65)</f>
        <v>0.22536791208791207</v>
      </c>
      <c r="J34" s="337">
        <f>+(I34/$I$5)*100</f>
        <v>219.81977275980057</v>
      </c>
      <c r="K34" s="246">
        <v>0.88135600000000003</v>
      </c>
      <c r="L34" s="385" t="s">
        <v>12</v>
      </c>
      <c r="M34" s="338">
        <f t="shared" si="11"/>
        <v>0.16346175665678775</v>
      </c>
      <c r="N34" s="339">
        <v>12</v>
      </c>
    </row>
    <row r="35" spans="1:19" s="2" customFormat="1" ht="37.5">
      <c r="A35" s="148">
        <v>31</v>
      </c>
      <c r="B35" s="149" t="s">
        <v>26</v>
      </c>
      <c r="C35" s="150" t="s">
        <v>27</v>
      </c>
      <c r="D35" s="151" t="s">
        <v>28</v>
      </c>
      <c r="E35" s="222">
        <v>1.8091729999999999</v>
      </c>
      <c r="F35" s="152" t="s">
        <v>46</v>
      </c>
      <c r="G35" s="153">
        <v>0.93</v>
      </c>
      <c r="H35" s="154" t="s">
        <v>110</v>
      </c>
      <c r="I35" s="276">
        <f>(E35*1000)/(8250*0.93)</f>
        <v>0.23579967416096448</v>
      </c>
      <c r="J35" s="340">
        <f t="shared" si="0"/>
        <v>229.9947242297693</v>
      </c>
      <c r="K35" s="247">
        <v>1.519884</v>
      </c>
      <c r="L35" s="386" t="s">
        <v>20</v>
      </c>
      <c r="M35" s="341">
        <f t="shared" si="11"/>
        <v>0.1903362361864458</v>
      </c>
      <c r="N35" s="342">
        <v>19</v>
      </c>
    </row>
    <row r="36" spans="1:19" s="3" customFormat="1" ht="37.5">
      <c r="A36" s="10">
        <v>32</v>
      </c>
      <c r="B36" s="11" t="s">
        <v>44</v>
      </c>
      <c r="C36" s="12" t="s">
        <v>27</v>
      </c>
      <c r="D36" s="13" t="s">
        <v>28</v>
      </c>
      <c r="E36" s="223">
        <v>1.8930800000000001</v>
      </c>
      <c r="F36" s="14" t="s">
        <v>46</v>
      </c>
      <c r="G36" s="15">
        <v>0.93</v>
      </c>
      <c r="H36" s="16" t="s">
        <v>111</v>
      </c>
      <c r="I36" s="277">
        <f>(E36*1000)/(8250*0.93)</f>
        <v>0.24673574454219618</v>
      </c>
      <c r="J36" s="343">
        <f t="shared" si="0"/>
        <v>240.66156887422693</v>
      </c>
      <c r="K36" s="248">
        <v>1.5919810000000001</v>
      </c>
      <c r="L36" s="387" t="s">
        <v>20</v>
      </c>
      <c r="M36" s="344">
        <f t="shared" si="11"/>
        <v>0.18913479495044228</v>
      </c>
      <c r="N36" s="345">
        <v>18</v>
      </c>
      <c r="O36" s="2"/>
      <c r="P36" s="2"/>
      <c r="Q36" s="2"/>
      <c r="R36" s="2"/>
      <c r="S36" s="2"/>
    </row>
    <row r="37" spans="1:19" s="2" customFormat="1" ht="34.5">
      <c r="A37" s="31">
        <v>33</v>
      </c>
      <c r="B37" s="32" t="s">
        <v>29</v>
      </c>
      <c r="C37" s="33" t="s">
        <v>91</v>
      </c>
      <c r="D37" s="34" t="s">
        <v>4</v>
      </c>
      <c r="E37" s="227">
        <v>2.6949152542000001</v>
      </c>
      <c r="F37" s="35" t="s">
        <v>12</v>
      </c>
      <c r="G37" s="36">
        <v>0.8</v>
      </c>
      <c r="H37" s="37" t="s">
        <v>108</v>
      </c>
      <c r="I37" s="278">
        <f>(E37*1000)/(9562*0.8)</f>
        <v>0.35229492446663879</v>
      </c>
      <c r="J37" s="346">
        <f t="shared" si="0"/>
        <v>343.62207788693149</v>
      </c>
      <c r="K37" s="249">
        <v>1.6779660000000001</v>
      </c>
      <c r="L37" s="388" t="s">
        <v>12</v>
      </c>
      <c r="M37" s="347">
        <f t="shared" si="11"/>
        <v>0.60606070337539619</v>
      </c>
      <c r="N37" s="428">
        <v>35</v>
      </c>
    </row>
    <row r="38" spans="1:19" s="2" customFormat="1" ht="34.5">
      <c r="A38" s="17">
        <v>34</v>
      </c>
      <c r="B38" s="18" t="s">
        <v>30</v>
      </c>
      <c r="C38" s="19" t="s">
        <v>31</v>
      </c>
      <c r="D38" s="20" t="s">
        <v>5</v>
      </c>
      <c r="E38" s="228">
        <v>0.34632499999999999</v>
      </c>
      <c r="F38" s="21" t="s">
        <v>14</v>
      </c>
      <c r="G38" s="22">
        <v>0.99</v>
      </c>
      <c r="H38" s="23" t="s">
        <v>86</v>
      </c>
      <c r="I38" s="279">
        <f>(E38*1000)/(860*0.99)</f>
        <v>0.40677120037585152</v>
      </c>
      <c r="J38" s="348">
        <f t="shared" si="0"/>
        <v>396.75724908420523</v>
      </c>
      <c r="K38" s="250">
        <v>0.30241200000000001</v>
      </c>
      <c r="L38" s="389" t="s">
        <v>14</v>
      </c>
      <c r="M38" s="349">
        <f t="shared" si="11"/>
        <v>0.14520918482070799</v>
      </c>
      <c r="N38" s="350">
        <v>11</v>
      </c>
    </row>
    <row r="39" spans="1:19" s="2" customFormat="1" ht="34.5">
      <c r="A39" s="169">
        <v>35</v>
      </c>
      <c r="B39" s="170" t="s">
        <v>32</v>
      </c>
      <c r="C39" s="171" t="s">
        <v>33</v>
      </c>
      <c r="D39" s="172" t="s">
        <v>6</v>
      </c>
      <c r="E39" s="224">
        <v>5.6295270000000004</v>
      </c>
      <c r="F39" s="173" t="s">
        <v>12</v>
      </c>
      <c r="G39" s="174">
        <v>0.92</v>
      </c>
      <c r="H39" s="175" t="s">
        <v>88</v>
      </c>
      <c r="I39" s="280">
        <f>(E39*1000)/(11000*0.92)</f>
        <v>0.55627737154150203</v>
      </c>
      <c r="J39" s="351">
        <f>+(I39/$I$5)*100</f>
        <v>542.58285605438164</v>
      </c>
      <c r="K39" s="251">
        <v>4.2597950000000004</v>
      </c>
      <c r="L39" s="390" t="s">
        <v>12</v>
      </c>
      <c r="M39" s="352">
        <f>+(E39/K39)-1</f>
        <v>0.32154880692615495</v>
      </c>
      <c r="N39" s="353">
        <v>35</v>
      </c>
    </row>
    <row r="40" spans="1:19" s="2" customFormat="1" ht="34.5">
      <c r="A40" s="162">
        <v>36</v>
      </c>
      <c r="B40" s="163" t="s">
        <v>41</v>
      </c>
      <c r="C40" s="164" t="s">
        <v>34</v>
      </c>
      <c r="D40" s="165" t="s">
        <v>6</v>
      </c>
      <c r="E40" s="225">
        <v>6.1924789999999996</v>
      </c>
      <c r="F40" s="166" t="s">
        <v>12</v>
      </c>
      <c r="G40" s="167">
        <v>0.92</v>
      </c>
      <c r="H40" s="168" t="s">
        <v>89</v>
      </c>
      <c r="I40" s="281">
        <f>(E40*1000)/(11000*0.92)</f>
        <v>0.61190503952569164</v>
      </c>
      <c r="J40" s="354">
        <f>+(I40/$I$5)*100</f>
        <v>596.84107419269515</v>
      </c>
      <c r="K40" s="252">
        <v>4.6857740000000003</v>
      </c>
      <c r="L40" s="391" t="s">
        <v>12</v>
      </c>
      <c r="M40" s="355">
        <f>+(E40/K40)-1</f>
        <v>0.321548798554945</v>
      </c>
      <c r="N40" s="356">
        <v>35</v>
      </c>
    </row>
    <row r="41" spans="1:19" s="2" customFormat="1" ht="33" customHeight="1">
      <c r="A41" s="176">
        <v>37</v>
      </c>
      <c r="B41" s="177" t="s">
        <v>43</v>
      </c>
      <c r="C41" s="178" t="s">
        <v>35</v>
      </c>
      <c r="D41" s="179" t="s">
        <v>7</v>
      </c>
      <c r="E41" s="226">
        <v>6.396344</v>
      </c>
      <c r="F41" s="180" t="s">
        <v>12</v>
      </c>
      <c r="G41" s="181">
        <v>0.92</v>
      </c>
      <c r="H41" s="182" t="s">
        <v>109</v>
      </c>
      <c r="I41" s="282">
        <f>(E41*1000)/(11100*0.92)</f>
        <v>0.62635566000783394</v>
      </c>
      <c r="J41" s="357">
        <f>+(I41/$I$5)*100</f>
        <v>610.9359472435824</v>
      </c>
      <c r="K41" s="253">
        <v>5.0855829999999997</v>
      </c>
      <c r="L41" s="392" t="s">
        <v>12</v>
      </c>
      <c r="M41" s="358">
        <f>+(E41/K41)-1</f>
        <v>0.25774055796552742</v>
      </c>
      <c r="N41" s="359">
        <v>30</v>
      </c>
    </row>
    <row r="42" spans="1:19" s="2" customFormat="1" ht="34.5">
      <c r="A42" s="38">
        <v>38</v>
      </c>
      <c r="B42" s="39" t="s">
        <v>42</v>
      </c>
      <c r="C42" s="40" t="s">
        <v>91</v>
      </c>
      <c r="D42" s="41" t="s">
        <v>8</v>
      </c>
      <c r="E42" s="256">
        <v>5.6764617389999996</v>
      </c>
      <c r="F42" s="42" t="s">
        <v>12</v>
      </c>
      <c r="G42" s="43">
        <v>0.84</v>
      </c>
      <c r="H42" s="44" t="s">
        <v>107</v>
      </c>
      <c r="I42" s="283">
        <f>(E42*1000)/(10256*0.84)</f>
        <v>0.65890137933195903</v>
      </c>
      <c r="J42" s="360">
        <f t="shared" si="0"/>
        <v>642.68045141835023</v>
      </c>
      <c r="K42" s="254">
        <v>4.3325639999999996</v>
      </c>
      <c r="L42" s="393" t="s">
        <v>12</v>
      </c>
      <c r="M42" s="361">
        <f>+(E42/K42)-1</f>
        <v>0.31018531728556109</v>
      </c>
      <c r="N42" s="362">
        <v>34</v>
      </c>
    </row>
    <row r="43" spans="1:19" s="2" customFormat="1" ht="35.25" thickBot="1">
      <c r="A43" s="155">
        <v>39</v>
      </c>
      <c r="B43" s="156" t="s">
        <v>36</v>
      </c>
      <c r="C43" s="157" t="s">
        <v>33</v>
      </c>
      <c r="D43" s="158" t="s">
        <v>6</v>
      </c>
      <c r="E43" s="229">
        <v>6.9067800000000004</v>
      </c>
      <c r="F43" s="159" t="s">
        <v>12</v>
      </c>
      <c r="G43" s="160">
        <v>0.9</v>
      </c>
      <c r="H43" s="161" t="s">
        <v>90</v>
      </c>
      <c r="I43" s="284">
        <f>(E43*1000)/(11000*0.9)</f>
        <v>0.69765454545454553</v>
      </c>
      <c r="J43" s="363">
        <f t="shared" si="0"/>
        <v>680.47958658301718</v>
      </c>
      <c r="K43" s="255">
        <v>5.8380409999999996</v>
      </c>
      <c r="L43" s="394" t="s">
        <v>12</v>
      </c>
      <c r="M43" s="364">
        <f t="shared" ref="M43" si="13">+(E43/K43)-1</f>
        <v>0.18306466158768009</v>
      </c>
      <c r="N43" s="365">
        <v>16</v>
      </c>
    </row>
    <row r="44" spans="1:19" s="2" customFormat="1" ht="22.5" customHeight="1">
      <c r="A44" s="461" t="s">
        <v>1</v>
      </c>
      <c r="B44" s="462"/>
      <c r="C44" s="463"/>
      <c r="D44" s="467" t="s">
        <v>2</v>
      </c>
      <c r="E44" s="468"/>
      <c r="F44" s="468"/>
      <c r="G44" s="468"/>
      <c r="H44" s="468"/>
      <c r="I44" s="468"/>
      <c r="J44" s="468"/>
      <c r="K44" s="468"/>
      <c r="L44" s="469"/>
      <c r="M44" s="470" t="s">
        <v>66</v>
      </c>
      <c r="N44" s="471"/>
    </row>
    <row r="45" spans="1:19" s="2" customFormat="1" ht="17.25" customHeight="1">
      <c r="A45" s="464"/>
      <c r="B45" s="465"/>
      <c r="C45" s="466"/>
      <c r="D45" s="474" t="s">
        <v>98</v>
      </c>
      <c r="E45" s="475"/>
      <c r="F45" s="475"/>
      <c r="G45" s="475"/>
      <c r="H45" s="476"/>
      <c r="I45" s="474" t="s">
        <v>97</v>
      </c>
      <c r="J45" s="475"/>
      <c r="K45" s="475"/>
      <c r="L45" s="476"/>
      <c r="M45" s="472"/>
      <c r="N45" s="473"/>
    </row>
    <row r="46" spans="1:19" s="2" customFormat="1" ht="22.5" customHeight="1">
      <c r="A46" s="477" t="s">
        <v>59</v>
      </c>
      <c r="B46" s="478"/>
      <c r="C46" s="479"/>
      <c r="D46" s="480">
        <v>4.5640000000000001</v>
      </c>
      <c r="E46" s="481"/>
      <c r="F46" s="481"/>
      <c r="G46" s="482" t="s">
        <v>16</v>
      </c>
      <c r="H46" s="483"/>
      <c r="I46" s="484">
        <v>3.5289000000000001</v>
      </c>
      <c r="J46" s="485"/>
      <c r="K46" s="482" t="s">
        <v>16</v>
      </c>
      <c r="L46" s="483"/>
      <c r="M46" s="457">
        <f>+(D46/I46)-1</f>
        <v>0.29332086485873776</v>
      </c>
      <c r="N46" s="458"/>
    </row>
    <row r="47" spans="1:19" s="2" customFormat="1" ht="22.5" customHeight="1" thickBot="1">
      <c r="A47" s="438" t="s">
        <v>18</v>
      </c>
      <c r="B47" s="439"/>
      <c r="C47" s="440"/>
      <c r="D47" s="441">
        <v>5.3956999999999997</v>
      </c>
      <c r="E47" s="442"/>
      <c r="F47" s="442"/>
      <c r="G47" s="443" t="s">
        <v>16</v>
      </c>
      <c r="H47" s="444"/>
      <c r="I47" s="445">
        <v>3.9691999999999998</v>
      </c>
      <c r="J47" s="446"/>
      <c r="K47" s="443" t="s">
        <v>16</v>
      </c>
      <c r="L47" s="444"/>
      <c r="M47" s="447">
        <f>+(D47/I47)-1</f>
        <v>0.35939232087070438</v>
      </c>
      <c r="N47" s="448"/>
    </row>
    <row r="48" spans="1:19" s="2" customFormat="1" ht="16.5" customHeight="1" thickBot="1">
      <c r="A48" s="449" t="s">
        <v>92</v>
      </c>
      <c r="B48" s="450"/>
      <c r="C48" s="450"/>
      <c r="D48" s="450"/>
      <c r="E48" s="450"/>
      <c r="F48" s="450"/>
      <c r="G48" s="450"/>
      <c r="H48" s="450"/>
      <c r="I48" s="450"/>
      <c r="J48" s="450"/>
      <c r="K48" s="450"/>
      <c r="L48" s="450"/>
      <c r="M48" s="450"/>
      <c r="N48" s="451"/>
    </row>
    <row r="49" spans="1:14" s="2" customFormat="1" ht="17.25">
      <c r="A49" s="452" t="s">
        <v>0</v>
      </c>
      <c r="B49" s="453"/>
      <c r="C49" s="453"/>
      <c r="D49" s="453"/>
      <c r="E49" s="453"/>
      <c r="F49" s="453"/>
      <c r="G49" s="453"/>
      <c r="H49" s="453"/>
      <c r="I49" s="453"/>
      <c r="J49" s="453"/>
      <c r="K49" s="453"/>
      <c r="L49" s="453"/>
      <c r="M49" s="453"/>
      <c r="N49" s="454"/>
    </row>
    <row r="50" spans="1:14" s="2" customFormat="1" ht="17.25">
      <c r="A50" s="432" t="s">
        <v>37</v>
      </c>
      <c r="B50" s="455"/>
      <c r="C50" s="455"/>
      <c r="D50" s="455"/>
      <c r="E50" s="455"/>
      <c r="F50" s="455"/>
      <c r="G50" s="455"/>
      <c r="H50" s="455"/>
      <c r="I50" s="455"/>
      <c r="J50" s="455"/>
      <c r="K50" s="455"/>
      <c r="L50" s="455"/>
      <c r="M50" s="455"/>
      <c r="N50" s="456"/>
    </row>
    <row r="51" spans="1:14" s="4" customFormat="1" ht="17.25">
      <c r="A51" s="432" t="s">
        <v>9</v>
      </c>
      <c r="B51" s="433"/>
      <c r="C51" s="433"/>
      <c r="D51" s="433"/>
      <c r="E51" s="433"/>
      <c r="F51" s="433"/>
      <c r="G51" s="433"/>
      <c r="H51" s="433"/>
      <c r="I51" s="433"/>
      <c r="J51" s="433"/>
      <c r="K51" s="433"/>
      <c r="L51" s="433"/>
      <c r="M51" s="433"/>
      <c r="N51" s="434"/>
    </row>
    <row r="52" spans="1:14" s="2" customFormat="1" ht="82.5" customHeight="1">
      <c r="A52" s="432" t="s">
        <v>99</v>
      </c>
      <c r="B52" s="433"/>
      <c r="C52" s="433"/>
      <c r="D52" s="433"/>
      <c r="E52" s="433"/>
      <c r="F52" s="433"/>
      <c r="G52" s="433"/>
      <c r="H52" s="433"/>
      <c r="I52" s="433"/>
      <c r="J52" s="433"/>
      <c r="K52" s="433"/>
      <c r="L52" s="433"/>
      <c r="M52" s="433"/>
      <c r="N52" s="434"/>
    </row>
    <row r="53" spans="1:14" s="2" customFormat="1" ht="111.75" customHeight="1">
      <c r="A53" s="432" t="s">
        <v>65</v>
      </c>
      <c r="B53" s="433"/>
      <c r="C53" s="433"/>
      <c r="D53" s="433"/>
      <c r="E53" s="433"/>
      <c r="F53" s="433"/>
      <c r="G53" s="433"/>
      <c r="H53" s="433"/>
      <c r="I53" s="433"/>
      <c r="J53" s="433"/>
      <c r="K53" s="433"/>
      <c r="L53" s="433"/>
      <c r="M53" s="433"/>
      <c r="N53" s="434"/>
    </row>
    <row r="54" spans="1:14" s="2" customFormat="1" ht="40.5" customHeight="1">
      <c r="A54" s="432" t="s">
        <v>100</v>
      </c>
      <c r="B54" s="433"/>
      <c r="C54" s="433"/>
      <c r="D54" s="433"/>
      <c r="E54" s="433"/>
      <c r="F54" s="433"/>
      <c r="G54" s="433"/>
      <c r="H54" s="433"/>
      <c r="I54" s="433"/>
      <c r="J54" s="433"/>
      <c r="K54" s="433"/>
      <c r="L54" s="433"/>
      <c r="M54" s="433"/>
      <c r="N54" s="434"/>
    </row>
    <row r="55" spans="1:14" s="2" customFormat="1" ht="40.5" customHeight="1">
      <c r="A55" s="432" t="s">
        <v>101</v>
      </c>
      <c r="B55" s="433"/>
      <c r="C55" s="433"/>
      <c r="D55" s="433"/>
      <c r="E55" s="433"/>
      <c r="F55" s="433"/>
      <c r="G55" s="433"/>
      <c r="H55" s="433"/>
      <c r="I55" s="433"/>
      <c r="J55" s="433"/>
      <c r="K55" s="433"/>
      <c r="L55" s="433"/>
      <c r="M55" s="433"/>
      <c r="N55" s="434"/>
    </row>
    <row r="56" spans="1:14" s="2" customFormat="1" ht="45" customHeight="1">
      <c r="A56" s="432" t="s">
        <v>102</v>
      </c>
      <c r="B56" s="433"/>
      <c r="C56" s="433"/>
      <c r="D56" s="433"/>
      <c r="E56" s="433"/>
      <c r="F56" s="433"/>
      <c r="G56" s="433"/>
      <c r="H56" s="433"/>
      <c r="I56" s="433"/>
      <c r="J56" s="433"/>
      <c r="K56" s="433"/>
      <c r="L56" s="433"/>
      <c r="M56" s="433"/>
      <c r="N56" s="434"/>
    </row>
    <row r="57" spans="1:14" s="2" customFormat="1" ht="67.5" customHeight="1">
      <c r="A57" s="435" t="s">
        <v>103</v>
      </c>
      <c r="B57" s="436"/>
      <c r="C57" s="436"/>
      <c r="D57" s="436"/>
      <c r="E57" s="436"/>
      <c r="F57" s="436"/>
      <c r="G57" s="436"/>
      <c r="H57" s="436"/>
      <c r="I57" s="436"/>
      <c r="J57" s="436"/>
      <c r="K57" s="436"/>
      <c r="L57" s="436"/>
      <c r="M57" s="436"/>
      <c r="N57" s="437"/>
    </row>
    <row r="58" spans="1:14" s="2" customFormat="1" ht="64.5" customHeight="1">
      <c r="A58" s="432" t="s">
        <v>104</v>
      </c>
      <c r="B58" s="433"/>
      <c r="C58" s="433"/>
      <c r="D58" s="433"/>
      <c r="E58" s="433"/>
      <c r="F58" s="433"/>
      <c r="G58" s="433"/>
      <c r="H58" s="433"/>
      <c r="I58" s="433"/>
      <c r="J58" s="433"/>
      <c r="K58" s="433"/>
      <c r="L58" s="433"/>
      <c r="M58" s="433"/>
      <c r="N58" s="434"/>
    </row>
    <row r="59" spans="1:14" s="2" customFormat="1" ht="50.25" customHeight="1">
      <c r="A59" s="432" t="s">
        <v>105</v>
      </c>
      <c r="B59" s="433"/>
      <c r="C59" s="433"/>
      <c r="D59" s="433"/>
      <c r="E59" s="433"/>
      <c r="F59" s="433"/>
      <c r="G59" s="433"/>
      <c r="H59" s="433"/>
      <c r="I59" s="433"/>
      <c r="J59" s="433"/>
      <c r="K59" s="433"/>
      <c r="L59" s="433"/>
      <c r="M59" s="433"/>
      <c r="N59" s="434"/>
    </row>
    <row r="60" spans="1:14" s="2" customFormat="1" ht="17.25">
      <c r="A60" s="429" t="s">
        <v>106</v>
      </c>
      <c r="B60" s="430"/>
      <c r="C60" s="430"/>
      <c r="D60" s="430"/>
      <c r="E60" s="430"/>
      <c r="F60" s="430"/>
      <c r="G60" s="430"/>
      <c r="H60" s="430"/>
      <c r="I60" s="430"/>
      <c r="J60" s="430"/>
      <c r="K60" s="430"/>
      <c r="L60" s="430"/>
      <c r="M60" s="430"/>
      <c r="N60" s="431"/>
    </row>
    <row r="64" spans="1:14">
      <c r="E64" s="5"/>
      <c r="F64" s="5"/>
      <c r="I64" s="5"/>
      <c r="J64" s="5"/>
      <c r="K64" s="5"/>
      <c r="L64" s="5"/>
    </row>
  </sheetData>
  <mergeCells count="41">
    <mergeCell ref="A1:N1"/>
    <mergeCell ref="A2:N2"/>
    <mergeCell ref="A3:B4"/>
    <mergeCell ref="C3:C4"/>
    <mergeCell ref="D3:D4"/>
    <mergeCell ref="E3:F4"/>
    <mergeCell ref="G3:G4"/>
    <mergeCell ref="H3:I4"/>
    <mergeCell ref="J3:J4"/>
    <mergeCell ref="K3:L4"/>
    <mergeCell ref="M46:N46"/>
    <mergeCell ref="M3:N3"/>
    <mergeCell ref="A44:C45"/>
    <mergeCell ref="D44:L44"/>
    <mergeCell ref="M44:N45"/>
    <mergeCell ref="D45:H45"/>
    <mergeCell ref="I45:L45"/>
    <mergeCell ref="A46:C46"/>
    <mergeCell ref="D46:F46"/>
    <mergeCell ref="G46:H46"/>
    <mergeCell ref="I46:J46"/>
    <mergeCell ref="K46:L46"/>
    <mergeCell ref="A53:N53"/>
    <mergeCell ref="A47:C47"/>
    <mergeCell ref="D47:F47"/>
    <mergeCell ref="G47:H47"/>
    <mergeCell ref="I47:J47"/>
    <mergeCell ref="K47:L47"/>
    <mergeCell ref="M47:N47"/>
    <mergeCell ref="A48:N48"/>
    <mergeCell ref="A49:N49"/>
    <mergeCell ref="A50:N50"/>
    <mergeCell ref="A51:N51"/>
    <mergeCell ref="A52:N52"/>
    <mergeCell ref="A60:N60"/>
    <mergeCell ref="A54:N54"/>
    <mergeCell ref="A55:N55"/>
    <mergeCell ref="A56:N56"/>
    <mergeCell ref="A57:N57"/>
    <mergeCell ref="A58:N58"/>
    <mergeCell ref="A59:N59"/>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Hakan Albayrak</cp:lastModifiedBy>
  <cp:lastPrinted>2018-05-22T13:28:39Z</cp:lastPrinted>
  <dcterms:created xsi:type="dcterms:W3CDTF">2005-09-07T09:12:33Z</dcterms:created>
  <dcterms:modified xsi:type="dcterms:W3CDTF">2018-06-08T11:49:41Z</dcterms:modified>
</cp:coreProperties>
</file>