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N16" i="11"/>
  <c r="N24" i="11"/>
  <c r="N23" i="11"/>
  <c r="N19" i="11"/>
  <c r="N22" i="11"/>
  <c r="N21" i="11"/>
  <c r="N18" i="11"/>
  <c r="N17" i="11"/>
  <c r="N15" i="11"/>
  <c r="N13" i="11"/>
  <c r="N14" i="11"/>
  <c r="N11" i="11"/>
  <c r="N12" i="11"/>
  <c r="N10" i="11"/>
  <c r="N8" i="11"/>
  <c r="N9" i="11"/>
  <c r="N7" i="11"/>
  <c r="J13" i="11"/>
  <c r="J24" i="11"/>
  <c r="J23" i="11"/>
  <c r="J19" i="11"/>
  <c r="J22" i="11"/>
  <c r="J21" i="11"/>
  <c r="J18" i="11"/>
  <c r="J17" i="11"/>
  <c r="J14" i="11"/>
  <c r="J11" i="11"/>
  <c r="J12" i="11"/>
  <c r="J10" i="11"/>
  <c r="J9" i="11"/>
  <c r="J8" i="11"/>
  <c r="J6" i="11"/>
  <c r="J7" i="11"/>
  <c r="K5" i="11"/>
  <c r="K6" i="11" l="1"/>
  <c r="K12" i="11"/>
  <c r="K16" i="11"/>
  <c r="K18" i="11"/>
  <c r="K23" i="11"/>
  <c r="K7" i="11"/>
  <c r="K11" i="11"/>
  <c r="K21" i="11"/>
  <c r="K24" i="11"/>
  <c r="K13" i="11"/>
  <c r="K22"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<sst xmlns="http://schemas.openxmlformats.org/spreadsheetml/2006/main" count="162" uniqueCount="94">
  <si>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</si>
  <si>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</si>
  <si>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</si>
  <si>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</si>
  <si>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</si>
  <si>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</si>
  <si>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</si>
  <si>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</si>
  <si>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</si>
  <si>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</si>
  <si>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</si>
  <si>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</si>
  <si>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</si>
  <si>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</si>
  <si>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</si>
  <si>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</si>
  <si>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</si>
  <si>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</si>
  <si>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</si>
  <si>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</si>
  <si>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</si>
  <si>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</si>
  <si>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</si>
  <si>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</si>
  <si>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</si>
  <si>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</si>
  <si>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</si>
  <si>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</si>
  <si>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</si>
  <si>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</si>
  <si>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</si>
  <si>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</si>
  <si>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</si>
  <si>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</si>
  <si>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</si>
  <si>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</si>
  <si>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</si>
  <si>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</si>
  <si>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</si>
  <si>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</si>
  <si>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</si>
  <si>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</si>
  <si>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</si>
  <si>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</si>
  <si>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</si>
  <si>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</si>
  <si>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</si>
  <si>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</si>
  <si>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</si>
  <si>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</si>
  <si>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</si>
  <si>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</si>
  <si>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</si>
  <si>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</si>
  <si>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</si>
  <si>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</si>
  <si>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</si>
  <si>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</si>
  <si>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</si>
  <si>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</si>
  <si>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İstanbul</t>
    </r>
    <r>
      <rPr>
        <b/>
        <sz val="14"/>
        <rFont val="Arial"/>
        <family val="2"/>
        <charset val="162"/>
      </rPr>
      <t xml:space="preserve">
</t>
    </r>
    <r>
      <rPr>
        <b/>
        <sz val="13"/>
        <rFont val="Arial"/>
        <family val="2"/>
        <charset val="162"/>
      </rPr>
      <t>FATİH MADENCİLİK</t>
    </r>
  </si>
  <si>
    <r>
      <t>0,423475 x 1000</t>
    </r>
    <r>
      <rPr>
        <vertAlign val="superscript"/>
        <sz val="11"/>
        <rFont val="Arial"/>
        <family val="2"/>
        <charset val="162"/>
      </rPr>
      <t xml:space="preserve">
</t>
    </r>
    <r>
      <rPr>
        <sz val="11"/>
        <rFont val="Arial"/>
        <family val="2"/>
        <charset val="162"/>
      </rPr>
      <t>860 x 0,99</t>
    </r>
  </si>
  <si>
    <r>
      <t>0,427212 x 1000</t>
    </r>
    <r>
      <rPr>
        <vertAlign val="superscript"/>
        <sz val="11"/>
        <rFont val="Arial"/>
        <family val="2"/>
        <charset val="162"/>
      </rPr>
      <t xml:space="preserve">
</t>
    </r>
    <r>
      <rPr>
        <sz val="11"/>
        <rFont val="Arial"/>
        <family val="2"/>
        <charset val="162"/>
      </rPr>
      <t>860 x 0,99</t>
    </r>
  </si>
  <si>
    <t>0,717322 x 1000
5046 x 0,65</t>
  </si>
  <si>
    <t>0,654900 x 1000
4731 x 0,65</t>
  </si>
  <si>
    <r>
      <t>1,140000 x 1000</t>
    </r>
    <r>
      <rPr>
        <vertAlign val="superscript"/>
        <sz val="11"/>
        <rFont val="Arial"/>
        <family val="2"/>
        <charset val="162"/>
      </rPr>
      <t xml:space="preserve">
</t>
    </r>
    <r>
      <rPr>
        <sz val="11"/>
        <rFont val="Arial"/>
        <family val="2"/>
        <charset val="162"/>
      </rPr>
      <t>7.000 x 0,65</t>
    </r>
  </si>
  <si>
    <r>
      <t xml:space="preserve">06 Kasım 2017
</t>
    </r>
    <r>
      <rPr>
        <sz val="14"/>
        <rFont val="Arial"/>
        <family val="2"/>
        <charset val="162"/>
      </rPr>
      <t>Tarihindeki
Birim Fiyat</t>
    </r>
  </si>
  <si>
    <r>
      <t>06 Kasım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</si>
  <si>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2017 tarihinde yayınlanan, 06 Kasım 2017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</si>
  <si>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06 Kasım 2017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</si>
  <si>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06 Kasım 2017 tarihinde geçerli olan </t>
    </r>
    <r>
      <rPr>
        <b/>
        <sz val="11"/>
        <rFont val="Arial"/>
        <family val="2"/>
        <charset val="162"/>
      </rPr>
      <t>TKİ - ELİ</t>
    </r>
    <r>
      <rPr>
        <sz val="11"/>
        <rFont val="Arial"/>
        <family val="2"/>
        <charset val="162"/>
      </rPr>
      <t>'nin 08 Temmuz 2017 tarihli Isınma Amaçlı (Torbalanmış) Kömürlerin İstanbul Bayi Depo Satış Fiyatları listesinden alınmış  Soma Kısrakdere; +18 mm Yıkanmış Parça - Torba: 394 TL/ton (KDV Hariç),  +20 mm Yıkanmış Parça - Torba: 440 TL/ton (KDV Hariç) fiyatına nakliye bedeli (101,9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</si>
  <si>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06 Kasım 2017 tarihinde geçerli olan portakal tipi linyit için nakliye ücreti ve KDV dahil bayi satış fiyatı 28,5 TL/25 kg.torba veya 1160 TL/ton'dur.</t>
    </r>
  </si>
  <si>
    <r>
      <t>1,1630611 x 1000</t>
    </r>
    <r>
      <rPr>
        <vertAlign val="superscript"/>
        <sz val="11"/>
        <rFont val="Arial"/>
        <family val="2"/>
        <charset val="162"/>
      </rPr>
      <t xml:space="preserve">
</t>
    </r>
    <r>
      <rPr>
        <sz val="11"/>
        <rFont val="Arial"/>
        <family val="2"/>
        <charset val="162"/>
      </rPr>
      <t>8250 x 1,07</t>
    </r>
  </si>
  <si>
    <r>
      <t>1,123400 x 1000</t>
    </r>
    <r>
      <rPr>
        <vertAlign val="superscript"/>
        <sz val="11"/>
        <rFont val="Arial"/>
        <family val="2"/>
        <charset val="162"/>
      </rPr>
      <t xml:space="preserve">
</t>
    </r>
    <r>
      <rPr>
        <sz val="11"/>
        <rFont val="Arial"/>
        <family val="2"/>
        <charset val="162"/>
      </rPr>
      <t>8250 x 1,07</t>
    </r>
  </si>
  <si>
    <r>
      <t>1,045081 x 1000</t>
    </r>
    <r>
      <rPr>
        <vertAlign val="superscript"/>
        <sz val="11"/>
        <rFont val="Arial"/>
        <family val="2"/>
        <charset val="162"/>
      </rPr>
      <t xml:space="preserve">
</t>
    </r>
    <r>
      <rPr>
        <sz val="11"/>
        <rFont val="Arial"/>
        <family val="2"/>
        <charset val="162"/>
      </rPr>
      <t xml:space="preserve"> 8250 x 1,07</t>
    </r>
  </si>
  <si>
    <r>
      <t>1,098344 x 1000</t>
    </r>
    <r>
      <rPr>
        <vertAlign val="superscript"/>
        <sz val="11"/>
        <rFont val="Arial"/>
        <family val="2"/>
        <charset val="162"/>
      </rPr>
      <t xml:space="preserve"> 
</t>
    </r>
    <r>
      <rPr>
        <sz val="11"/>
        <rFont val="Arial"/>
        <family val="2"/>
        <charset val="162"/>
      </rPr>
      <t>8250 x 1,07</t>
    </r>
  </si>
  <si>
    <r>
      <t>1,111031 x 1000</t>
    </r>
    <r>
      <rPr>
        <vertAlign val="superscript"/>
        <sz val="11"/>
        <rFont val="Arial"/>
        <family val="2"/>
        <charset val="162"/>
      </rPr>
      <t xml:space="preserve">
</t>
    </r>
    <r>
      <rPr>
        <sz val="11"/>
        <rFont val="Arial"/>
        <family val="2"/>
        <charset val="162"/>
      </rPr>
      <t>8250 x 1,07</t>
    </r>
  </si>
  <si>
    <r>
      <t>1,045081 x 1000</t>
    </r>
    <r>
      <rPr>
        <vertAlign val="superscript"/>
        <sz val="11"/>
        <rFont val="Arial"/>
        <family val="2"/>
        <charset val="162"/>
      </rPr>
      <t xml:space="preserve">
</t>
    </r>
    <r>
      <rPr>
        <sz val="11"/>
        <rFont val="Arial"/>
        <family val="2"/>
        <charset val="162"/>
      </rPr>
      <t xml:space="preserve"> 8250 x 0,93</t>
    </r>
  </si>
  <si>
    <r>
      <t>1,098344 x 1000</t>
    </r>
    <r>
      <rPr>
        <vertAlign val="superscript"/>
        <sz val="11"/>
        <rFont val="Arial"/>
        <family val="2"/>
        <charset val="162"/>
      </rPr>
      <t xml:space="preserve"> 
</t>
    </r>
    <r>
      <rPr>
        <sz val="11"/>
        <rFont val="Arial"/>
        <family val="2"/>
        <charset val="162"/>
      </rPr>
      <t>8250 x 0,93</t>
    </r>
  </si>
  <si>
    <r>
      <t>1,111031 x 1000</t>
    </r>
    <r>
      <rPr>
        <vertAlign val="superscript"/>
        <sz val="11"/>
        <rFont val="Arial"/>
        <family val="2"/>
        <charset val="162"/>
      </rPr>
      <t xml:space="preserve">
</t>
    </r>
    <r>
      <rPr>
        <sz val="11"/>
        <rFont val="Arial"/>
        <family val="2"/>
        <charset val="162"/>
      </rPr>
      <t xml:space="preserve"> 8250 x 0,93</t>
    </r>
  </si>
  <si>
    <r>
      <t>1,123400 x 1000</t>
    </r>
    <r>
      <rPr>
        <vertAlign val="superscript"/>
        <sz val="11"/>
        <rFont val="Arial"/>
        <family val="2"/>
        <charset val="162"/>
      </rPr>
      <t xml:space="preserve">
</t>
    </r>
    <r>
      <rPr>
        <sz val="11"/>
        <rFont val="Arial"/>
        <family val="2"/>
        <charset val="162"/>
      </rPr>
      <t>8250 x 0,93</t>
    </r>
  </si>
  <si>
    <r>
      <t>1,163061 x 1000</t>
    </r>
    <r>
      <rPr>
        <vertAlign val="superscript"/>
        <sz val="11"/>
        <rFont val="Arial"/>
        <family val="2"/>
        <charset val="162"/>
      </rPr>
      <t xml:space="preserve">
</t>
    </r>
    <r>
      <rPr>
        <sz val="11"/>
        <rFont val="Arial"/>
        <family val="2"/>
        <charset val="162"/>
      </rPr>
      <t>8250 x 0,93</t>
    </r>
  </si>
  <si>
    <r>
      <t>2,980000 x 1000</t>
    </r>
    <r>
      <rPr>
        <vertAlign val="superscript"/>
        <sz val="11"/>
        <rFont val="Arial"/>
        <family val="2"/>
        <charset val="162"/>
      </rPr>
      <t xml:space="preserve">
</t>
    </r>
    <r>
      <rPr>
        <sz val="11"/>
        <rFont val="Arial"/>
        <family val="2"/>
        <charset val="162"/>
      </rPr>
      <t>9.875 x 0,80</t>
    </r>
  </si>
  <si>
    <r>
      <t>5,822485 x 1000</t>
    </r>
    <r>
      <rPr>
        <vertAlign val="superscript"/>
        <sz val="11"/>
        <rFont val="Arial"/>
        <family val="2"/>
        <charset val="162"/>
      </rPr>
      <t xml:space="preserve">
</t>
    </r>
    <r>
      <rPr>
        <sz val="11"/>
        <rFont val="Arial"/>
        <family val="2"/>
        <charset val="162"/>
      </rPr>
      <t>10.256 x 0,84</t>
    </r>
  </si>
  <si>
    <r>
      <t>7,666667 x 1000</t>
    </r>
    <r>
      <rPr>
        <vertAlign val="superscript"/>
        <sz val="11"/>
        <rFont val="Arial"/>
        <family val="2"/>
        <charset val="162"/>
      </rPr>
      <t xml:space="preserve">
</t>
    </r>
    <r>
      <rPr>
        <sz val="11"/>
        <rFont val="Arial"/>
        <family val="2"/>
        <charset val="162"/>
      </rPr>
      <t>11.000 x 0,90</t>
    </r>
  </si>
  <si>
    <r>
      <t xml:space="preserve">06 Kasım </t>
    </r>
    <r>
      <rPr>
        <b/>
        <sz val="16"/>
        <rFont val="Arial"/>
        <family val="2"/>
        <charset val="162"/>
      </rPr>
      <t>2017</t>
    </r>
    <r>
      <rPr>
        <sz val="12"/>
        <rFont val="Arial"/>
        <family val="2"/>
        <charset val="162"/>
      </rPr>
      <t xml:space="preserve"> tarihinde</t>
    </r>
  </si>
  <si>
    <r>
      <t xml:space="preserve">07 Kasım </t>
    </r>
    <r>
      <rPr>
        <b/>
        <sz val="16"/>
        <rFont val="Arial"/>
        <family val="2"/>
        <charset val="162"/>
      </rPr>
      <t>2016</t>
    </r>
    <r>
      <rPr>
        <sz val="12"/>
        <rFont val="Arial"/>
        <family val="2"/>
        <charset val="162"/>
      </rPr>
      <t xml:space="preserve"> tarihinde</t>
    </r>
  </si>
  <si>
    <t xml:space="preserve">03 Kasım 2016
Tarihindeki 
Birim Fiyatları </t>
  </si>
  <si>
    <r>
      <t>4. Doğalgaz</t>
    </r>
    <r>
      <rPr>
        <sz val="11"/>
        <rFont val="Arial"/>
        <family val="2"/>
        <charset val="162"/>
      </rPr>
      <t xml:space="preserve"> fiyatları  01 Kasım 2017 tarihinde yayınlanan, 06 Kasım 2017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</si>
  <si>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06 Kasım 2017 tarihinde geçerli olan 02 Kasım 2017 tarihinde yayınlanan AYGAZ ve  İPRAGAZ fiyat sirkülerlerinden alınmış fiyatların ortalamasıdır. 12 kg.lık ev tüpünün KDV dahil  92 TL/adet fiyatı kullanılmıştır.</t>
    </r>
  </si>
  <si>
    <t>06 Kasım 2017
03 Kasım 2016</t>
  </si>
  <si>
    <r>
      <t xml:space="preserve">(  06 Kasım 2017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</si>
  <si>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7,598579 x 1000</t>
    </r>
    <r>
      <rPr>
        <vertAlign val="superscript"/>
        <sz val="11"/>
        <rFont val="Arial"/>
        <family val="2"/>
        <charset val="162"/>
      </rPr>
      <t xml:space="preserve">
</t>
    </r>
    <r>
      <rPr>
        <sz val="11"/>
        <rFont val="Arial"/>
        <family val="2"/>
        <charset val="162"/>
      </rPr>
      <t>11.100 x 1,06</t>
    </r>
  </si>
  <si>
    <r>
      <t>7,598579 x 1000</t>
    </r>
    <r>
      <rPr>
        <vertAlign val="superscript"/>
        <sz val="11"/>
        <rFont val="Arial"/>
        <family val="2"/>
        <charset val="162"/>
      </rPr>
      <t xml:space="preserve">
</t>
    </r>
    <r>
      <rPr>
        <sz val="11"/>
        <rFont val="Arial"/>
        <family val="2"/>
        <charset val="162"/>
      </rPr>
      <t>11.100 x 0,92</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</si>
</sst>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29">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rgb="FFFFFF99"/>
        <bgColor indexed="64"/>
      </patternFill>
    </fill>
    <fill>
      <patternFill patternType="solid">
        <fgColor rgb="FFFFFF00"/>
        <bgColor indexed="64"/>
      </patternFill>
    </fill>
    <fill>
      <patternFill patternType="solid">
        <fgColor theme="1"/>
        <bgColor indexed="64"/>
      </patternFill>
    </fill>
    <fill>
      <patternFill patternType="solid">
        <fgColor rgb="FF9CA709"/>
        <bgColor indexed="64"/>
      </patternFill>
    </fill>
    <fill>
      <patternFill patternType="solid">
        <fgColor rgb="FFAEB919"/>
        <bgColor indexed="64"/>
      </patternFill>
    </fill>
    <fill>
      <patternFill patternType="solid">
        <fgColor rgb="FFCDD92B"/>
        <bgColor indexed="64"/>
      </patternFill>
    </fill>
    <fill>
      <patternFill patternType="solid">
        <fgColor rgb="FFD8E43C"/>
        <bgColor indexed="64"/>
      </patternFill>
    </fill>
    <fill>
      <patternFill patternType="solid">
        <fgColor rgb="FFDFE961"/>
        <bgColor indexed="64"/>
      </patternFill>
    </fill>
    <fill>
      <patternFill patternType="solid">
        <fgColor rgb="FFE3ED83"/>
        <bgColor indexed="64"/>
      </patternFill>
    </fill>
    <fill>
      <patternFill patternType="solid">
        <fgColor rgb="FFE9F389"/>
        <bgColor indexed="64"/>
      </patternFill>
    </fill>
    <fill>
      <patternFill patternType="solid">
        <fgColor rgb="FFF4F9AD"/>
        <bgColor indexed="64"/>
      </patternFill>
    </fill>
    <fill>
      <patternFill patternType="solid">
        <fgColor rgb="FFF7FCCC"/>
        <bgColor indexed="64"/>
      </patternFill>
    </fill>
    <fill>
      <patternFill patternType="solid">
        <fgColor rgb="FFFFFFEF"/>
        <bgColor indexed="64"/>
      </patternFill>
    </fill>
    <fill>
      <patternFill patternType="solid">
        <fgColor rgb="FFABD5FF"/>
        <bgColor indexed="64"/>
      </patternFill>
    </fill>
    <fill>
      <patternFill patternType="solid">
        <fgColor rgb="FF48C7E0"/>
        <bgColor indexed="64"/>
      </patternFill>
    </fill>
    <fill>
      <patternFill patternType="solid">
        <fgColor rgb="FF11FFFF"/>
        <bgColor indexed="64"/>
      </patternFill>
    </fill>
    <fill>
      <patternFill patternType="solid">
        <fgColor rgb="FF7BD7E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FFC000"/>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380">
    <xf numFmtId="0" fontId="0" fillId="0" borderId="0" xfId="0"/>
    <xf numFmtId="0" fontId="5" fillId="0" borderId="1"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6" fillId="0" borderId="21"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23" fillId="6" borderId="11" xfId="0" applyFont="1" applyFill="1" applyBorder="1" applyAlignment="1">
      <alignment horizontal="center" vertical="center"/>
    </xf>
    <xf numFmtId="0" fontId="7" fillId="7" borderId="7" xfId="0" applyFont="1" applyFill="1" applyBorder="1" applyAlignment="1">
      <alignment horizontal="center" vertical="center"/>
    </xf>
    <xf numFmtId="0" fontId="3" fillId="7" borderId="11" xfId="0" applyFont="1" applyFill="1" applyBorder="1" applyAlignment="1">
      <alignment horizontal="center" vertical="center"/>
    </xf>
    <xf numFmtId="0" fontId="3" fillId="7" borderId="13"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7" borderId="6" xfId="0" applyFont="1" applyFill="1" applyBorder="1" applyAlignment="1">
      <alignment horizontal="center" vertical="center" wrapText="1"/>
    </xf>
    <xf numFmtId="164" fontId="3" fillId="7" borderId="19" xfId="0" applyNumberFormat="1" applyFont="1" applyFill="1" applyBorder="1" applyAlignment="1">
      <alignment horizontal="right" vertical="center" wrapText="1"/>
    </xf>
    <xf numFmtId="0" fontId="7" fillId="7" borderId="6" xfId="0" applyFont="1" applyFill="1" applyBorder="1" applyAlignment="1">
      <alignment vertical="center" wrapText="1"/>
    </xf>
    <xf numFmtId="9" fontId="7" fillId="7" borderId="10" xfId="0" applyNumberFormat="1" applyFont="1" applyFill="1" applyBorder="1" applyAlignment="1">
      <alignment horizontal="center" vertical="center"/>
    </xf>
    <xf numFmtId="0" fontId="5" fillId="7" borderId="9" xfId="0" applyFont="1" applyFill="1" applyBorder="1" applyAlignment="1">
      <alignment horizontal="center" vertical="center" wrapText="1"/>
    </xf>
    <xf numFmtId="167" fontId="10" fillId="7" borderId="8" xfId="0" applyNumberFormat="1" applyFont="1" applyFill="1" applyBorder="1" applyAlignment="1">
      <alignment horizontal="center" vertical="center"/>
    </xf>
    <xf numFmtId="1" fontId="8" fillId="7" borderId="2" xfId="0" applyNumberFormat="1" applyFont="1" applyFill="1" applyBorder="1" applyAlignment="1">
      <alignment horizontal="center" vertical="center"/>
    </xf>
    <xf numFmtId="0" fontId="5" fillId="7" borderId="4" xfId="0" applyFont="1" applyFill="1" applyBorder="1" applyAlignment="1">
      <alignment vertical="center" wrapText="1"/>
    </xf>
    <xf numFmtId="168" fontId="10" fillId="7" borderId="6" xfId="0" applyNumberFormat="1" applyFont="1" applyFill="1" applyBorder="1" applyAlignment="1">
      <alignment horizontal="center" vertical="center"/>
    </xf>
    <xf numFmtId="0" fontId="12" fillId="7" borderId="4" xfId="0" applyFont="1" applyFill="1" applyBorder="1" applyAlignment="1">
      <alignment horizontal="center" vertical="center"/>
    </xf>
    <xf numFmtId="0" fontId="7" fillId="8" borderId="9" xfId="0" applyFont="1" applyFill="1" applyBorder="1" applyAlignment="1">
      <alignment horizontal="center" vertical="center"/>
    </xf>
    <xf numFmtId="0" fontId="3" fillId="8" borderId="11" xfId="0" applyFont="1" applyFill="1" applyBorder="1" applyAlignment="1">
      <alignment horizontal="center" vertical="center"/>
    </xf>
    <xf numFmtId="0" fontId="3" fillId="8" borderId="13" xfId="0" applyFont="1" applyFill="1" applyBorder="1" applyAlignment="1">
      <alignment horizontal="center" vertical="center" wrapText="1"/>
    </xf>
    <xf numFmtId="0" fontId="7" fillId="8" borderId="15" xfId="0" applyFont="1" applyFill="1" applyBorder="1" applyAlignment="1">
      <alignment horizontal="center" vertical="center" wrapText="1"/>
    </xf>
    <xf numFmtId="0" fontId="7" fillId="8" borderId="6" xfId="0" applyFont="1" applyFill="1" applyBorder="1" applyAlignment="1">
      <alignment horizontal="center" vertical="center" wrapText="1"/>
    </xf>
    <xf numFmtId="164" fontId="3" fillId="8" borderId="10" xfId="0" applyNumberFormat="1" applyFont="1" applyFill="1" applyBorder="1" applyAlignment="1">
      <alignment horizontal="right" vertical="center" wrapText="1"/>
    </xf>
    <xf numFmtId="0" fontId="7" fillId="8" borderId="6" xfId="0" applyFont="1" applyFill="1" applyBorder="1" applyAlignment="1">
      <alignment vertical="center" wrapText="1"/>
    </xf>
    <xf numFmtId="9" fontId="7" fillId="8" borderId="19" xfId="0" applyNumberFormat="1" applyFont="1" applyFill="1" applyBorder="1" applyAlignment="1">
      <alignment horizontal="center" vertical="center"/>
    </xf>
    <xf numFmtId="0" fontId="5" fillId="8" borderId="9" xfId="0" applyFont="1" applyFill="1" applyBorder="1" applyAlignment="1">
      <alignment horizontal="center" vertical="center" wrapText="1"/>
    </xf>
    <xf numFmtId="167" fontId="10" fillId="8" borderId="8" xfId="0" applyNumberFormat="1" applyFont="1" applyFill="1" applyBorder="1" applyAlignment="1">
      <alignment horizontal="center" vertical="center"/>
    </xf>
    <xf numFmtId="1" fontId="8" fillId="8" borderId="2" xfId="0" applyNumberFormat="1" applyFont="1" applyFill="1" applyBorder="1" applyAlignment="1">
      <alignment horizontal="center" vertical="center"/>
    </xf>
    <xf numFmtId="164" fontId="3" fillId="8" borderId="19" xfId="0" applyNumberFormat="1" applyFont="1" applyFill="1" applyBorder="1" applyAlignment="1">
      <alignment horizontal="right" vertical="center" wrapText="1"/>
    </xf>
    <xf numFmtId="0" fontId="5" fillId="8" borderId="4" xfId="0" applyFont="1" applyFill="1" applyBorder="1" applyAlignment="1">
      <alignment vertical="center" wrapText="1"/>
    </xf>
    <xf numFmtId="168" fontId="10" fillId="8" borderId="6" xfId="0" applyNumberFormat="1" applyFont="1" applyFill="1" applyBorder="1" applyAlignment="1">
      <alignment horizontal="center" vertical="center"/>
    </xf>
    <xf numFmtId="0" fontId="12" fillId="8" borderId="4" xfId="0" applyFont="1" applyFill="1" applyBorder="1" applyAlignment="1">
      <alignment horizontal="center" vertical="center"/>
    </xf>
    <xf numFmtId="0" fontId="7" fillId="9" borderId="7" xfId="0" applyFont="1" applyFill="1" applyBorder="1" applyAlignment="1">
      <alignment horizontal="center" vertical="center"/>
    </xf>
    <xf numFmtId="0" fontId="3" fillId="9" borderId="12" xfId="0" applyFont="1" applyFill="1" applyBorder="1" applyAlignment="1">
      <alignment horizontal="center" vertical="center"/>
    </xf>
    <xf numFmtId="0" fontId="3" fillId="9" borderId="16" xfId="0" applyFont="1" applyFill="1" applyBorder="1" applyAlignment="1">
      <alignment horizontal="center" vertical="center" wrapText="1"/>
    </xf>
    <xf numFmtId="0" fontId="7" fillId="9" borderId="17" xfId="0" applyFont="1" applyFill="1" applyBorder="1" applyAlignment="1">
      <alignment horizontal="center" vertical="center" wrapText="1"/>
    </xf>
    <xf numFmtId="0" fontId="7" fillId="9" borderId="6" xfId="0" applyFont="1" applyFill="1" applyBorder="1" applyAlignment="1">
      <alignment horizontal="center" vertical="center" wrapText="1"/>
    </xf>
    <xf numFmtId="164" fontId="3" fillId="9" borderId="19" xfId="0" applyNumberFormat="1" applyFont="1" applyFill="1" applyBorder="1" applyAlignment="1">
      <alignment horizontal="right" vertical="center" wrapText="1"/>
    </xf>
    <xf numFmtId="0" fontId="7" fillId="9" borderId="5" xfId="0" applyFont="1" applyFill="1" applyBorder="1" applyAlignment="1">
      <alignment vertical="center" wrapText="1"/>
    </xf>
    <xf numFmtId="9" fontId="7" fillId="9" borderId="10" xfId="0" applyNumberFormat="1" applyFont="1" applyFill="1" applyBorder="1" applyAlignment="1">
      <alignment horizontal="center" vertical="center"/>
    </xf>
    <xf numFmtId="0" fontId="5" fillId="9" borderId="7" xfId="0" applyFont="1" applyFill="1" applyBorder="1" applyAlignment="1">
      <alignment horizontal="center" vertical="center" wrapText="1"/>
    </xf>
    <xf numFmtId="167" fontId="10" fillId="9" borderId="8" xfId="0" applyNumberFormat="1" applyFont="1" applyFill="1" applyBorder="1" applyAlignment="1">
      <alignment horizontal="center" vertical="center"/>
    </xf>
    <xf numFmtId="1" fontId="8" fillId="9" borderId="2" xfId="0" applyNumberFormat="1" applyFont="1" applyFill="1" applyBorder="1" applyAlignment="1">
      <alignment horizontal="center" vertical="center"/>
    </xf>
    <xf numFmtId="164" fontId="3" fillId="9" borderId="10" xfId="0" applyNumberFormat="1" applyFont="1" applyFill="1" applyBorder="1" applyAlignment="1">
      <alignment horizontal="right" vertical="center" wrapText="1"/>
    </xf>
    <xf numFmtId="0" fontId="5" fillId="9" borderId="2" xfId="0" applyFont="1" applyFill="1" applyBorder="1" applyAlignment="1">
      <alignment vertical="center" wrapText="1"/>
    </xf>
    <xf numFmtId="168" fontId="10" fillId="9" borderId="6" xfId="0" applyNumberFormat="1" applyFont="1" applyFill="1" applyBorder="1" applyAlignment="1">
      <alignment horizontal="center" vertical="center"/>
    </xf>
    <xf numFmtId="0" fontId="12" fillId="9" borderId="4" xfId="0" applyFont="1" applyFill="1" applyBorder="1" applyAlignment="1">
      <alignment horizontal="center" vertical="center"/>
    </xf>
    <xf numFmtId="0" fontId="7" fillId="10" borderId="7" xfId="0" applyFont="1" applyFill="1" applyBorder="1" applyAlignment="1">
      <alignment horizontal="center" vertical="center"/>
    </xf>
    <xf numFmtId="0" fontId="3" fillId="10" borderId="11" xfId="0" applyFont="1" applyFill="1" applyBorder="1" applyAlignment="1">
      <alignment horizontal="center" vertical="center"/>
    </xf>
    <xf numFmtId="0" fontId="3" fillId="10" borderId="13" xfId="0" applyFont="1" applyFill="1" applyBorder="1" applyAlignment="1">
      <alignment horizontal="center" vertical="center" wrapText="1"/>
    </xf>
    <xf numFmtId="0" fontId="7" fillId="10" borderId="18" xfId="0" applyFont="1" applyFill="1" applyBorder="1" applyAlignment="1">
      <alignment horizontal="center" vertical="center" wrapText="1"/>
    </xf>
    <xf numFmtId="0" fontId="7" fillId="10" borderId="5" xfId="0" applyFont="1" applyFill="1" applyBorder="1" applyAlignment="1">
      <alignment horizontal="center" vertical="center" wrapText="1"/>
    </xf>
    <xf numFmtId="164" fontId="3" fillId="10" borderId="19" xfId="0" applyNumberFormat="1" applyFont="1" applyFill="1" applyBorder="1" applyAlignment="1">
      <alignment horizontal="right" vertical="center" wrapText="1"/>
    </xf>
    <xf numFmtId="0" fontId="7" fillId="10" borderId="5" xfId="0" applyFont="1" applyFill="1" applyBorder="1" applyAlignment="1">
      <alignment vertical="center" wrapText="1"/>
    </xf>
    <xf numFmtId="9" fontId="7" fillId="10" borderId="10" xfId="0" applyNumberFormat="1" applyFont="1" applyFill="1" applyBorder="1" applyAlignment="1">
      <alignment horizontal="center" vertical="center"/>
    </xf>
    <xf numFmtId="0" fontId="5" fillId="10" borderId="7" xfId="0" applyFont="1" applyFill="1" applyBorder="1" applyAlignment="1">
      <alignment horizontal="center" vertical="center" wrapText="1"/>
    </xf>
    <xf numFmtId="167" fontId="10" fillId="10" borderId="8" xfId="0" applyNumberFormat="1" applyFont="1" applyFill="1" applyBorder="1" applyAlignment="1">
      <alignment horizontal="center" vertical="center"/>
    </xf>
    <xf numFmtId="1" fontId="8" fillId="10" borderId="2" xfId="0" applyNumberFormat="1" applyFont="1" applyFill="1" applyBorder="1" applyAlignment="1">
      <alignment horizontal="center" vertical="center"/>
    </xf>
    <xf numFmtId="0" fontId="5" fillId="10" borderId="2" xfId="0" applyFont="1" applyFill="1" applyBorder="1" applyAlignment="1">
      <alignment vertical="center" wrapText="1"/>
    </xf>
    <xf numFmtId="168" fontId="10" fillId="10" borderId="6" xfId="0" applyNumberFormat="1" applyFont="1" applyFill="1" applyBorder="1" applyAlignment="1">
      <alignment horizontal="center" vertical="center"/>
    </xf>
    <xf numFmtId="0" fontId="12" fillId="10" borderId="4" xfId="0" applyFont="1" applyFill="1" applyBorder="1" applyAlignment="1">
      <alignment horizontal="center" vertical="center"/>
    </xf>
    <xf numFmtId="0" fontId="7" fillId="11" borderId="7" xfId="0" applyFont="1" applyFill="1" applyBorder="1" applyAlignment="1">
      <alignment horizontal="center" vertical="center"/>
    </xf>
    <xf numFmtId="0" fontId="3" fillId="11" borderId="11" xfId="0" applyFont="1" applyFill="1" applyBorder="1" applyAlignment="1">
      <alignment horizontal="center" vertical="center"/>
    </xf>
    <xf numFmtId="0" fontId="3" fillId="11" borderId="13" xfId="0" applyFont="1" applyFill="1" applyBorder="1" applyAlignment="1">
      <alignment horizontal="center" vertical="center" wrapText="1"/>
    </xf>
    <xf numFmtId="0" fontId="7" fillId="11" borderId="14" xfId="0" applyFont="1" applyFill="1" applyBorder="1" applyAlignment="1">
      <alignment horizontal="center" vertical="center" wrapText="1"/>
    </xf>
    <xf numFmtId="0" fontId="7" fillId="11" borderId="5" xfId="0" applyFont="1" applyFill="1" applyBorder="1" applyAlignment="1">
      <alignment horizontal="center" vertical="center" wrapText="1"/>
    </xf>
    <xf numFmtId="164" fontId="3" fillId="11" borderId="10" xfId="0" applyNumberFormat="1" applyFont="1" applyFill="1" applyBorder="1" applyAlignment="1">
      <alignment horizontal="right" vertical="center" wrapText="1"/>
    </xf>
    <xf numFmtId="0" fontId="7" fillId="11" borderId="5" xfId="0" applyFont="1" applyFill="1" applyBorder="1" applyAlignment="1">
      <alignment vertical="center" wrapText="1"/>
    </xf>
    <xf numFmtId="9" fontId="7" fillId="11" borderId="10" xfId="0" applyNumberFormat="1" applyFont="1" applyFill="1" applyBorder="1" applyAlignment="1">
      <alignment horizontal="center" vertical="center"/>
    </xf>
    <xf numFmtId="0" fontId="5" fillId="11" borderId="7" xfId="0" applyFont="1" applyFill="1" applyBorder="1" applyAlignment="1">
      <alignment horizontal="center" vertical="center" wrapText="1"/>
    </xf>
    <xf numFmtId="167" fontId="10" fillId="11" borderId="8" xfId="0" applyNumberFormat="1" applyFont="1" applyFill="1" applyBorder="1" applyAlignment="1">
      <alignment horizontal="center" vertical="center"/>
    </xf>
    <xf numFmtId="1" fontId="8" fillId="11" borderId="2" xfId="0" applyNumberFormat="1" applyFont="1" applyFill="1" applyBorder="1" applyAlignment="1">
      <alignment horizontal="center" vertical="center"/>
    </xf>
    <xf numFmtId="0" fontId="5" fillId="11" borderId="2" xfId="0" applyFont="1" applyFill="1" applyBorder="1" applyAlignment="1">
      <alignment vertical="center" wrapText="1"/>
    </xf>
    <xf numFmtId="168" fontId="10" fillId="11" borderId="5" xfId="0" applyNumberFormat="1" applyFont="1" applyFill="1" applyBorder="1" applyAlignment="1">
      <alignment horizontal="center" vertical="center"/>
    </xf>
    <xf numFmtId="0" fontId="12" fillId="11" borderId="4" xfId="0" applyFont="1" applyFill="1" applyBorder="1" applyAlignment="1">
      <alignment horizontal="center" vertical="center"/>
    </xf>
    <xf numFmtId="0" fontId="7" fillId="12" borderId="7" xfId="0" applyFont="1" applyFill="1" applyBorder="1" applyAlignment="1">
      <alignment horizontal="center" vertical="center"/>
    </xf>
    <xf numFmtId="0" fontId="3" fillId="12" borderId="13" xfId="0" applyFont="1" applyFill="1" applyBorder="1" applyAlignment="1">
      <alignment horizontal="center" vertical="center" wrapText="1"/>
    </xf>
    <xf numFmtId="0" fontId="7" fillId="12" borderId="15" xfId="0" applyFont="1" applyFill="1" applyBorder="1" applyAlignment="1">
      <alignment horizontal="center" vertical="center" wrapText="1"/>
    </xf>
    <xf numFmtId="0" fontId="7" fillId="12" borderId="6" xfId="0" applyFont="1" applyFill="1" applyBorder="1" applyAlignment="1">
      <alignment horizontal="center" vertical="center" wrapText="1"/>
    </xf>
    <xf numFmtId="164" fontId="3" fillId="12" borderId="19" xfId="0" applyNumberFormat="1" applyFont="1" applyFill="1" applyBorder="1" applyAlignment="1">
      <alignment horizontal="right" vertical="center" wrapText="1"/>
    </xf>
    <xf numFmtId="0" fontId="7" fillId="12" borderId="6" xfId="0" applyFont="1" applyFill="1" applyBorder="1" applyAlignment="1">
      <alignment vertical="center" wrapText="1"/>
    </xf>
    <xf numFmtId="9" fontId="7" fillId="12" borderId="10" xfId="0" applyNumberFormat="1" applyFont="1" applyFill="1" applyBorder="1" applyAlignment="1">
      <alignment horizontal="center" vertical="center"/>
    </xf>
    <xf numFmtId="0" fontId="5" fillId="12" borderId="9" xfId="0" applyFont="1" applyFill="1" applyBorder="1" applyAlignment="1">
      <alignment horizontal="center" vertical="center" wrapText="1"/>
    </xf>
    <xf numFmtId="167" fontId="10" fillId="12" borderId="8" xfId="0" applyNumberFormat="1" applyFont="1" applyFill="1" applyBorder="1" applyAlignment="1">
      <alignment horizontal="center" vertical="center"/>
    </xf>
    <xf numFmtId="1" fontId="8" fillId="12" borderId="2" xfId="0" applyNumberFormat="1" applyFont="1" applyFill="1" applyBorder="1" applyAlignment="1">
      <alignment horizontal="center" vertical="center"/>
    </xf>
    <xf numFmtId="0" fontId="5" fillId="12" borderId="4" xfId="0" applyFont="1" applyFill="1" applyBorder="1" applyAlignment="1">
      <alignment vertical="center" wrapText="1"/>
    </xf>
    <xf numFmtId="168" fontId="10" fillId="12" borderId="6" xfId="0" applyNumberFormat="1" applyFont="1" applyFill="1" applyBorder="1" applyAlignment="1">
      <alignment horizontal="center" vertical="center"/>
    </xf>
    <xf numFmtId="0" fontId="12" fillId="12" borderId="4" xfId="0" applyFont="1" applyFill="1" applyBorder="1" applyAlignment="1">
      <alignment horizontal="center" vertical="center"/>
    </xf>
    <xf numFmtId="0" fontId="7" fillId="13" borderId="9" xfId="0" applyFont="1" applyFill="1" applyBorder="1" applyAlignment="1">
      <alignment horizontal="center" vertical="center"/>
    </xf>
    <xf numFmtId="0" fontId="3" fillId="13" borderId="13" xfId="0" applyFont="1" applyFill="1" applyBorder="1" applyAlignment="1">
      <alignment horizontal="center" vertical="center" wrapText="1"/>
    </xf>
    <xf numFmtId="0" fontId="7" fillId="13" borderId="15" xfId="0" applyFont="1" applyFill="1" applyBorder="1" applyAlignment="1">
      <alignment horizontal="center" vertical="center" wrapText="1"/>
    </xf>
    <xf numFmtId="0" fontId="7" fillId="13" borderId="6" xfId="0" applyFont="1" applyFill="1" applyBorder="1" applyAlignment="1">
      <alignment horizontal="center" vertical="center" wrapText="1"/>
    </xf>
    <xf numFmtId="164" fontId="3" fillId="13" borderId="10" xfId="0" applyNumberFormat="1" applyFont="1" applyFill="1" applyBorder="1" applyAlignment="1">
      <alignment horizontal="right" vertical="center" wrapText="1"/>
    </xf>
    <xf numFmtId="0" fontId="7" fillId="13" borderId="6" xfId="0" applyFont="1" applyFill="1" applyBorder="1" applyAlignment="1">
      <alignment vertical="center" wrapText="1"/>
    </xf>
    <xf numFmtId="9" fontId="7" fillId="13" borderId="10" xfId="0" applyNumberFormat="1" applyFont="1" applyFill="1" applyBorder="1" applyAlignment="1">
      <alignment horizontal="center" vertical="center"/>
    </xf>
    <xf numFmtId="0" fontId="5" fillId="13" borderId="9" xfId="0" applyFont="1" applyFill="1" applyBorder="1" applyAlignment="1">
      <alignment horizontal="center" vertical="center" wrapText="1"/>
    </xf>
    <xf numFmtId="167" fontId="10" fillId="13" borderId="8" xfId="0" applyNumberFormat="1" applyFont="1" applyFill="1" applyBorder="1" applyAlignment="1">
      <alignment horizontal="center" vertical="center"/>
    </xf>
    <xf numFmtId="1" fontId="8" fillId="13" borderId="2" xfId="0" applyNumberFormat="1" applyFont="1" applyFill="1" applyBorder="1" applyAlignment="1">
      <alignment horizontal="center" vertical="center"/>
    </xf>
    <xf numFmtId="164" fontId="3" fillId="13" borderId="19" xfId="0" applyNumberFormat="1" applyFont="1" applyFill="1" applyBorder="1" applyAlignment="1">
      <alignment horizontal="right" vertical="center" wrapText="1"/>
    </xf>
    <xf numFmtId="0" fontId="5" fillId="13" borderId="4" xfId="0" applyFont="1" applyFill="1" applyBorder="1" applyAlignment="1">
      <alignment vertical="center" wrapText="1"/>
    </xf>
    <xf numFmtId="168" fontId="10" fillId="13" borderId="6" xfId="0" applyNumberFormat="1" applyFont="1" applyFill="1" applyBorder="1" applyAlignment="1">
      <alignment horizontal="center" vertical="center"/>
    </xf>
    <xf numFmtId="0" fontId="12" fillId="13" borderId="4" xfId="0" applyFont="1" applyFill="1" applyBorder="1" applyAlignment="1">
      <alignment horizontal="center" vertical="center"/>
    </xf>
    <xf numFmtId="0" fontId="7" fillId="14" borderId="9" xfId="0" applyFont="1" applyFill="1" applyBorder="1" applyAlignment="1">
      <alignment horizontal="center" vertical="center"/>
    </xf>
    <xf numFmtId="0" fontId="3" fillId="14" borderId="13" xfId="0" applyFont="1" applyFill="1" applyBorder="1" applyAlignment="1">
      <alignment horizontal="center" vertical="center" wrapText="1"/>
    </xf>
    <xf numFmtId="0" fontId="7" fillId="14" borderId="15" xfId="0" applyFont="1" applyFill="1" applyBorder="1" applyAlignment="1">
      <alignment horizontal="center" vertical="center" wrapText="1"/>
    </xf>
    <xf numFmtId="0" fontId="7" fillId="14" borderId="6" xfId="0" applyFont="1" applyFill="1" applyBorder="1" applyAlignment="1">
      <alignment horizontal="center" vertical="center" wrapText="1"/>
    </xf>
    <xf numFmtId="164" fontId="3" fillId="14" borderId="19" xfId="0" applyNumberFormat="1" applyFont="1" applyFill="1" applyBorder="1" applyAlignment="1">
      <alignment horizontal="right" vertical="center" wrapText="1"/>
    </xf>
    <xf numFmtId="0" fontId="7" fillId="14" borderId="6" xfId="0" applyFont="1" applyFill="1" applyBorder="1" applyAlignment="1">
      <alignment vertical="center" wrapText="1"/>
    </xf>
    <xf numFmtId="9" fontId="7" fillId="14" borderId="10" xfId="0" applyNumberFormat="1" applyFont="1" applyFill="1" applyBorder="1" applyAlignment="1">
      <alignment horizontal="center" vertical="center"/>
    </xf>
    <xf numFmtId="0" fontId="5" fillId="14" borderId="9" xfId="0" applyFont="1" applyFill="1" applyBorder="1" applyAlignment="1">
      <alignment horizontal="center" vertical="center" wrapText="1"/>
    </xf>
    <xf numFmtId="167" fontId="10" fillId="14" borderId="8" xfId="0" applyNumberFormat="1" applyFont="1" applyFill="1" applyBorder="1" applyAlignment="1">
      <alignment horizontal="center" vertical="center"/>
    </xf>
    <xf numFmtId="1" fontId="8" fillId="14" borderId="2" xfId="0" applyNumberFormat="1" applyFont="1" applyFill="1" applyBorder="1" applyAlignment="1">
      <alignment horizontal="center" vertical="center"/>
    </xf>
    <xf numFmtId="164" fontId="3" fillId="14" borderId="10" xfId="0" applyNumberFormat="1" applyFont="1" applyFill="1" applyBorder="1" applyAlignment="1">
      <alignment horizontal="right" vertical="center" wrapText="1"/>
    </xf>
    <xf numFmtId="0" fontId="5" fillId="14" borderId="2" xfId="0" applyFont="1" applyFill="1" applyBorder="1" applyAlignment="1">
      <alignment vertical="center" wrapText="1"/>
    </xf>
    <xf numFmtId="168" fontId="10" fillId="14" borderId="6" xfId="0" applyNumberFormat="1" applyFont="1" applyFill="1" applyBorder="1" applyAlignment="1">
      <alignment horizontal="center" vertical="center"/>
    </xf>
    <xf numFmtId="0" fontId="12" fillId="14" borderId="4" xfId="0" applyFont="1" applyFill="1" applyBorder="1" applyAlignment="1">
      <alignment horizontal="center" vertical="center"/>
    </xf>
    <xf numFmtId="0" fontId="7" fillId="15" borderId="7" xfId="0" applyFont="1" applyFill="1" applyBorder="1" applyAlignment="1">
      <alignment horizontal="center" vertical="center"/>
    </xf>
    <xf numFmtId="0" fontId="3" fillId="15" borderId="13" xfId="0" applyFont="1" applyFill="1" applyBorder="1" applyAlignment="1">
      <alignment horizontal="center" vertical="center" wrapText="1"/>
    </xf>
    <xf numFmtId="0" fontId="7" fillId="15" borderId="14" xfId="0" applyFont="1" applyFill="1" applyBorder="1" applyAlignment="1">
      <alignment horizontal="center" vertical="center" wrapText="1"/>
    </xf>
    <xf numFmtId="0" fontId="7" fillId="15" borderId="5" xfId="0" applyFont="1" applyFill="1" applyBorder="1" applyAlignment="1">
      <alignment horizontal="center" vertical="center" wrapText="1"/>
    </xf>
    <xf numFmtId="164" fontId="3" fillId="15" borderId="19" xfId="0" applyNumberFormat="1" applyFont="1" applyFill="1" applyBorder="1" applyAlignment="1">
      <alignment horizontal="right" vertical="center" wrapText="1"/>
    </xf>
    <xf numFmtId="0" fontId="7" fillId="15" borderId="5" xfId="0" applyFont="1" applyFill="1" applyBorder="1" applyAlignment="1">
      <alignment vertical="center" wrapText="1"/>
    </xf>
    <xf numFmtId="9" fontId="7" fillId="15" borderId="10" xfId="0" applyNumberFormat="1" applyFont="1" applyFill="1" applyBorder="1" applyAlignment="1">
      <alignment horizontal="center" vertical="center"/>
    </xf>
    <xf numFmtId="0" fontId="5" fillId="15" borderId="7" xfId="0" applyFont="1" applyFill="1" applyBorder="1" applyAlignment="1">
      <alignment horizontal="center" vertical="center" wrapText="1"/>
    </xf>
    <xf numFmtId="167" fontId="10" fillId="15" borderId="8" xfId="0" applyNumberFormat="1" applyFont="1" applyFill="1" applyBorder="1" applyAlignment="1">
      <alignment horizontal="center" vertical="center"/>
    </xf>
    <xf numFmtId="1" fontId="8" fillId="15" borderId="2" xfId="0" applyNumberFormat="1" applyFont="1" applyFill="1" applyBorder="1" applyAlignment="1">
      <alignment horizontal="center" vertical="center"/>
    </xf>
    <xf numFmtId="0" fontId="5" fillId="15" borderId="2" xfId="0" applyFont="1" applyFill="1" applyBorder="1" applyAlignment="1">
      <alignment vertical="center" wrapText="1"/>
    </xf>
    <xf numFmtId="168" fontId="10" fillId="15" borderId="6" xfId="0" applyNumberFormat="1" applyFont="1" applyFill="1" applyBorder="1" applyAlignment="1">
      <alignment horizontal="center" vertical="center"/>
    </xf>
    <xf numFmtId="0" fontId="12" fillId="15" borderId="4" xfId="0" applyFont="1" applyFill="1" applyBorder="1" applyAlignment="1">
      <alignment horizontal="center" vertical="center"/>
    </xf>
    <xf numFmtId="0" fontId="7" fillId="16" borderId="7" xfId="0" applyFont="1" applyFill="1" applyBorder="1" applyAlignment="1">
      <alignment horizontal="center" vertical="center"/>
    </xf>
    <xf numFmtId="0" fontId="3" fillId="16" borderId="13" xfId="0" applyFont="1" applyFill="1" applyBorder="1" applyAlignment="1">
      <alignment horizontal="center" vertical="center" wrapText="1"/>
    </xf>
    <xf numFmtId="0" fontId="7" fillId="16" borderId="14" xfId="0" applyFont="1" applyFill="1" applyBorder="1" applyAlignment="1">
      <alignment horizontal="center" vertical="center" wrapText="1"/>
    </xf>
    <xf numFmtId="0" fontId="7" fillId="16" borderId="5" xfId="0" applyFont="1" applyFill="1" applyBorder="1" applyAlignment="1">
      <alignment horizontal="center" vertical="center" wrapText="1"/>
    </xf>
    <xf numFmtId="164" fontId="3" fillId="16" borderId="10" xfId="0" applyNumberFormat="1" applyFont="1" applyFill="1" applyBorder="1" applyAlignment="1">
      <alignment horizontal="right" vertical="center" wrapText="1"/>
    </xf>
    <xf numFmtId="0" fontId="7" fillId="16" borderId="5" xfId="0" applyFont="1" applyFill="1" applyBorder="1" applyAlignment="1">
      <alignment vertical="center" wrapText="1"/>
    </xf>
    <xf numFmtId="9" fontId="7" fillId="16" borderId="10" xfId="0" applyNumberFormat="1" applyFont="1" applyFill="1" applyBorder="1" applyAlignment="1">
      <alignment horizontal="center" vertical="center"/>
    </xf>
    <xf numFmtId="0" fontId="5" fillId="16" borderId="7" xfId="0" applyFont="1" applyFill="1" applyBorder="1" applyAlignment="1">
      <alignment horizontal="center" vertical="center" wrapText="1"/>
    </xf>
    <xf numFmtId="167" fontId="10" fillId="16" borderId="8" xfId="0" applyNumberFormat="1" applyFont="1" applyFill="1" applyBorder="1" applyAlignment="1">
      <alignment horizontal="center" vertical="center"/>
    </xf>
    <xf numFmtId="1" fontId="8" fillId="16" borderId="2" xfId="0" applyNumberFormat="1" applyFont="1" applyFill="1" applyBorder="1" applyAlignment="1">
      <alignment horizontal="center" vertical="center"/>
    </xf>
    <xf numFmtId="0" fontId="5" fillId="16" borderId="2" xfId="0" applyFont="1" applyFill="1" applyBorder="1" applyAlignment="1">
      <alignment vertical="center" wrapText="1"/>
    </xf>
    <xf numFmtId="168" fontId="10" fillId="16" borderId="5" xfId="0" applyNumberFormat="1" applyFont="1" applyFill="1" applyBorder="1" applyAlignment="1">
      <alignment horizontal="center" vertical="center"/>
    </xf>
    <xf numFmtId="0" fontId="12" fillId="16" borderId="4" xfId="0" applyFont="1" applyFill="1" applyBorder="1" applyAlignment="1">
      <alignment horizontal="center" vertical="center"/>
    </xf>
    <xf numFmtId="0" fontId="7" fillId="17" borderId="9" xfId="0" applyFont="1" applyFill="1" applyBorder="1" applyAlignment="1">
      <alignment horizontal="center" vertical="center"/>
    </xf>
    <xf numFmtId="0" fontId="3" fillId="17" borderId="11" xfId="0" applyFont="1" applyFill="1" applyBorder="1" applyAlignment="1">
      <alignment horizontal="center" vertical="center"/>
    </xf>
    <xf numFmtId="0" fontId="2" fillId="17" borderId="13" xfId="0" applyFont="1" applyFill="1" applyBorder="1" applyAlignment="1">
      <alignment horizontal="center" vertical="center" wrapText="1"/>
    </xf>
    <xf numFmtId="0" fontId="7" fillId="17" borderId="15" xfId="0" applyFont="1" applyFill="1" applyBorder="1" applyAlignment="1">
      <alignment horizontal="center" vertical="center" wrapText="1"/>
    </xf>
    <xf numFmtId="0" fontId="7" fillId="17" borderId="20" xfId="0" applyFont="1" applyFill="1" applyBorder="1" applyAlignment="1">
      <alignment horizontal="center" vertical="center" wrapText="1"/>
    </xf>
    <xf numFmtId="164" fontId="3" fillId="17" borderId="19" xfId="0" applyNumberFormat="1" applyFont="1" applyFill="1" applyBorder="1" applyAlignment="1">
      <alignment horizontal="right" vertical="center" wrapText="1"/>
    </xf>
    <xf numFmtId="3" fontId="7" fillId="17" borderId="5" xfId="0" applyNumberFormat="1" applyFont="1" applyFill="1" applyBorder="1" applyAlignment="1">
      <alignment vertical="center" wrapText="1"/>
    </xf>
    <xf numFmtId="9" fontId="7" fillId="17" borderId="10" xfId="0" applyNumberFormat="1" applyFont="1" applyFill="1" applyBorder="1" applyAlignment="1">
      <alignment horizontal="center" vertical="center"/>
    </xf>
    <xf numFmtId="0" fontId="5" fillId="17" borderId="7" xfId="0" applyFont="1" applyFill="1" applyBorder="1" applyAlignment="1">
      <alignment horizontal="center" vertical="center" wrapText="1"/>
    </xf>
    <xf numFmtId="167" fontId="10" fillId="17" borderId="10" xfId="0" applyNumberFormat="1" applyFont="1" applyFill="1" applyBorder="1" applyAlignment="1">
      <alignment horizontal="center" vertical="center"/>
    </xf>
    <xf numFmtId="3" fontId="8" fillId="17" borderId="3" xfId="0" applyNumberFormat="1" applyFont="1" applyFill="1" applyBorder="1" applyAlignment="1">
      <alignment horizontal="center" vertical="center"/>
    </xf>
    <xf numFmtId="164" fontId="3" fillId="17" borderId="10" xfId="0" applyNumberFormat="1" applyFont="1" applyFill="1" applyBorder="1" applyAlignment="1">
      <alignment horizontal="right" vertical="center" wrapText="1"/>
    </xf>
    <xf numFmtId="3" fontId="5" fillId="17" borderId="2" xfId="0" applyNumberFormat="1" applyFont="1" applyFill="1" applyBorder="1" applyAlignment="1">
      <alignment vertical="center" wrapText="1"/>
    </xf>
    <xf numFmtId="168" fontId="10" fillId="17" borderId="6" xfId="0" applyNumberFormat="1" applyFont="1" applyFill="1" applyBorder="1" applyAlignment="1">
      <alignment horizontal="center" vertical="center"/>
    </xf>
    <xf numFmtId="0" fontId="12" fillId="17" borderId="4" xfId="0" applyFont="1" applyFill="1" applyBorder="1" applyAlignment="1">
      <alignment horizontal="center" vertical="center"/>
    </xf>
    <xf numFmtId="0" fontId="7" fillId="18" borderId="7" xfId="0" applyFont="1" applyFill="1" applyBorder="1" applyAlignment="1">
      <alignment horizontal="center" vertical="center"/>
    </xf>
    <xf numFmtId="0" fontId="3" fillId="18" borderId="11" xfId="0" applyFont="1" applyFill="1" applyBorder="1" applyAlignment="1">
      <alignment horizontal="center" vertical="center"/>
    </xf>
    <xf numFmtId="9" fontId="7" fillId="18" borderId="10" xfId="0" applyNumberFormat="1" applyFont="1" applyFill="1" applyBorder="1" applyAlignment="1">
      <alignment horizontal="center" vertical="center"/>
    </xf>
    <xf numFmtId="0" fontId="5" fillId="18" borderId="7" xfId="0" applyFont="1" applyFill="1" applyBorder="1" applyAlignment="1">
      <alignment horizontal="center" vertical="center" wrapText="1"/>
    </xf>
    <xf numFmtId="164" fontId="3" fillId="18" borderId="10" xfId="0" applyNumberFormat="1" applyFont="1" applyFill="1" applyBorder="1" applyAlignment="1">
      <alignment horizontal="right" vertical="center" wrapText="1"/>
    </xf>
    <xf numFmtId="0" fontId="3" fillId="18" borderId="20" xfId="0" applyFont="1" applyFill="1" applyBorder="1" applyAlignment="1">
      <alignment horizontal="center" vertical="center" wrapText="1"/>
    </xf>
    <xf numFmtId="0" fontId="7" fillId="18" borderId="14" xfId="0" applyFont="1" applyFill="1" applyBorder="1" applyAlignment="1">
      <alignment horizontal="center" vertical="center" wrapText="1"/>
    </xf>
    <xf numFmtId="0" fontId="7" fillId="18" borderId="5" xfId="0" applyFont="1" applyFill="1" applyBorder="1" applyAlignment="1">
      <alignment horizontal="center" vertical="center" wrapText="1"/>
    </xf>
    <xf numFmtId="0" fontId="7" fillId="18" borderId="5" xfId="0" applyFont="1" applyFill="1" applyBorder="1" applyAlignment="1">
      <alignment vertical="center" wrapText="1"/>
    </xf>
    <xf numFmtId="167" fontId="10" fillId="18" borderId="11" xfId="0" applyNumberFormat="1" applyFont="1" applyFill="1" applyBorder="1" applyAlignment="1">
      <alignment horizontal="center" vertical="center"/>
    </xf>
    <xf numFmtId="1" fontId="8" fillId="18" borderId="4" xfId="0" applyNumberFormat="1" applyFont="1" applyFill="1" applyBorder="1" applyAlignment="1">
      <alignment horizontal="center" vertical="center"/>
    </xf>
    <xf numFmtId="0" fontId="5" fillId="18" borderId="4" xfId="0" applyFont="1" applyFill="1" applyBorder="1" applyAlignment="1">
      <alignment vertical="center" wrapText="1"/>
    </xf>
    <xf numFmtId="168" fontId="10" fillId="18" borderId="5" xfId="0" applyNumberFormat="1" applyFont="1" applyFill="1" applyBorder="1" applyAlignment="1">
      <alignment horizontal="center" vertical="center"/>
    </xf>
    <xf numFmtId="0" fontId="12" fillId="18" borderId="2" xfId="0" applyFont="1" applyFill="1" applyBorder="1" applyAlignment="1">
      <alignment horizontal="center" vertical="center"/>
    </xf>
    <xf numFmtId="0" fontId="7" fillId="20" borderId="7" xfId="0" applyFont="1" applyFill="1" applyBorder="1" applyAlignment="1">
      <alignment horizontal="center" vertical="center"/>
    </xf>
    <xf numFmtId="0" fontId="3" fillId="20" borderId="11" xfId="0" applyFont="1" applyFill="1" applyBorder="1" applyAlignment="1">
      <alignment horizontal="center" vertical="center"/>
    </xf>
    <xf numFmtId="0" fontId="2" fillId="20" borderId="13" xfId="0" applyFont="1" applyFill="1" applyBorder="1" applyAlignment="1">
      <alignment horizontal="center" vertical="center" wrapText="1"/>
    </xf>
    <xf numFmtId="0" fontId="7" fillId="20" borderId="15" xfId="0" applyFont="1" applyFill="1" applyBorder="1" applyAlignment="1">
      <alignment horizontal="center" vertical="center" wrapText="1"/>
    </xf>
    <xf numFmtId="0" fontId="7" fillId="20" borderId="20" xfId="0" applyFont="1" applyFill="1" applyBorder="1" applyAlignment="1">
      <alignment horizontal="center" vertical="center" wrapText="1"/>
    </xf>
    <xf numFmtId="164" fontId="3" fillId="20" borderId="19" xfId="0" applyNumberFormat="1" applyFont="1" applyFill="1" applyBorder="1" applyAlignment="1">
      <alignment horizontal="right" vertical="center" wrapText="1"/>
    </xf>
    <xf numFmtId="3" fontId="7" fillId="20" borderId="5" xfId="0" applyNumberFormat="1" applyFont="1" applyFill="1" applyBorder="1" applyAlignment="1">
      <alignment vertical="center" wrapText="1"/>
    </xf>
    <xf numFmtId="9" fontId="7" fillId="20" borderId="10" xfId="0" applyNumberFormat="1" applyFont="1" applyFill="1" applyBorder="1" applyAlignment="1">
      <alignment horizontal="center" vertical="center"/>
    </xf>
    <xf numFmtId="0" fontId="5" fillId="20" borderId="7" xfId="0" applyFont="1" applyFill="1" applyBorder="1" applyAlignment="1">
      <alignment horizontal="center" vertical="center" wrapText="1"/>
    </xf>
    <xf numFmtId="167" fontId="10" fillId="20" borderId="10" xfId="0" applyNumberFormat="1" applyFont="1" applyFill="1" applyBorder="1" applyAlignment="1">
      <alignment horizontal="center" vertical="center"/>
    </xf>
    <xf numFmtId="3" fontId="8" fillId="20" borderId="3" xfId="0" applyNumberFormat="1" applyFont="1" applyFill="1" applyBorder="1" applyAlignment="1">
      <alignment horizontal="center" vertical="center"/>
    </xf>
    <xf numFmtId="164" fontId="3" fillId="20" borderId="10" xfId="0" applyNumberFormat="1" applyFont="1" applyFill="1" applyBorder="1" applyAlignment="1">
      <alignment horizontal="right" vertical="center" wrapText="1"/>
    </xf>
    <xf numFmtId="3" fontId="5" fillId="20" borderId="2" xfId="0" applyNumberFormat="1" applyFont="1" applyFill="1" applyBorder="1" applyAlignment="1">
      <alignment vertical="center" wrapText="1"/>
    </xf>
    <xf numFmtId="168" fontId="10" fillId="20" borderId="6" xfId="0" applyNumberFormat="1" applyFont="1" applyFill="1" applyBorder="1" applyAlignment="1">
      <alignment horizontal="center" vertical="center"/>
    </xf>
    <xf numFmtId="0" fontId="12" fillId="20" borderId="4" xfId="0" applyFont="1" applyFill="1" applyBorder="1" applyAlignment="1">
      <alignment horizontal="center" vertical="center"/>
    </xf>
    <xf numFmtId="0" fontId="7" fillId="21" borderId="9" xfId="0" applyFont="1" applyFill="1" applyBorder="1" applyAlignment="1">
      <alignment horizontal="center" vertical="center"/>
    </xf>
    <xf numFmtId="0" fontId="3" fillId="21" borderId="11" xfId="0" applyFont="1" applyFill="1" applyBorder="1" applyAlignment="1">
      <alignment horizontal="center" vertical="center"/>
    </xf>
    <xf numFmtId="0" fontId="3" fillId="21" borderId="13" xfId="0" applyFont="1" applyFill="1" applyBorder="1" applyAlignment="1">
      <alignment horizontal="center" vertical="center" wrapText="1"/>
    </xf>
    <xf numFmtId="0" fontId="4" fillId="21" borderId="15" xfId="0" applyFont="1" applyFill="1" applyBorder="1" applyAlignment="1">
      <alignment horizontal="center" vertical="center" wrapText="1"/>
    </xf>
    <xf numFmtId="0" fontId="7" fillId="21" borderId="6" xfId="0" applyFont="1" applyFill="1" applyBorder="1" applyAlignment="1">
      <alignment horizontal="center" vertical="center" wrapText="1"/>
    </xf>
    <xf numFmtId="164" fontId="3" fillId="21" borderId="19" xfId="0" applyNumberFormat="1" applyFont="1" applyFill="1" applyBorder="1" applyAlignment="1">
      <alignment horizontal="right" vertical="center" wrapText="1"/>
    </xf>
    <xf numFmtId="0" fontId="7" fillId="21" borderId="6" xfId="0" applyFont="1" applyFill="1" applyBorder="1" applyAlignment="1">
      <alignment vertical="center" wrapText="1"/>
    </xf>
    <xf numFmtId="9" fontId="7" fillId="21" borderId="19" xfId="0" applyNumberFormat="1" applyFont="1" applyFill="1" applyBorder="1" applyAlignment="1">
      <alignment horizontal="center" vertical="center"/>
    </xf>
    <xf numFmtId="0" fontId="5" fillId="21" borderId="9" xfId="0" applyFont="1" applyFill="1" applyBorder="1" applyAlignment="1">
      <alignment horizontal="center" vertical="center" wrapText="1"/>
    </xf>
    <xf numFmtId="0" fontId="5" fillId="21" borderId="4" xfId="0" applyFont="1" applyFill="1" applyBorder="1" applyAlignment="1">
      <alignment vertical="center" wrapText="1"/>
    </xf>
    <xf numFmtId="168" fontId="10" fillId="21" borderId="6" xfId="0" applyNumberFormat="1" applyFont="1" applyFill="1" applyBorder="1" applyAlignment="1">
      <alignment horizontal="center" vertical="center"/>
    </xf>
    <xf numFmtId="0" fontId="7" fillId="22" borderId="9" xfId="0" applyFont="1" applyFill="1" applyBorder="1" applyAlignment="1">
      <alignment horizontal="center" vertical="center"/>
    </xf>
    <xf numFmtId="0" fontId="3" fillId="22" borderId="11" xfId="0" applyFont="1" applyFill="1" applyBorder="1" applyAlignment="1">
      <alignment horizontal="center" vertical="center"/>
    </xf>
    <xf numFmtId="0" fontId="3" fillId="22" borderId="13" xfId="0" applyFont="1" applyFill="1" applyBorder="1" applyAlignment="1">
      <alignment horizontal="center" vertical="center" wrapText="1"/>
    </xf>
    <xf numFmtId="0" fontId="4" fillId="22" borderId="15" xfId="0" applyFont="1" applyFill="1" applyBorder="1" applyAlignment="1">
      <alignment horizontal="center" vertical="center" wrapText="1"/>
    </xf>
    <xf numFmtId="0" fontId="7" fillId="22" borderId="6" xfId="0" applyFont="1" applyFill="1" applyBorder="1" applyAlignment="1">
      <alignment horizontal="center" vertical="center" wrapText="1"/>
    </xf>
    <xf numFmtId="164" fontId="3" fillId="22" borderId="19" xfId="0" applyNumberFormat="1" applyFont="1" applyFill="1" applyBorder="1" applyAlignment="1">
      <alignment horizontal="right" vertical="center" wrapText="1"/>
    </xf>
    <xf numFmtId="0" fontId="7" fillId="22" borderId="6" xfId="0" applyFont="1" applyFill="1" applyBorder="1" applyAlignment="1">
      <alignment vertical="center" wrapText="1"/>
    </xf>
    <xf numFmtId="9" fontId="7" fillId="22" borderId="19" xfId="0" applyNumberFormat="1" applyFont="1" applyFill="1" applyBorder="1" applyAlignment="1">
      <alignment horizontal="center" vertical="center"/>
    </xf>
    <xf numFmtId="0" fontId="5" fillId="22" borderId="9" xfId="0" applyFont="1" applyFill="1" applyBorder="1" applyAlignment="1">
      <alignment horizontal="center" vertical="center" wrapText="1"/>
    </xf>
    <xf numFmtId="167" fontId="10" fillId="22" borderId="8" xfId="0" applyNumberFormat="1" applyFont="1" applyFill="1" applyBorder="1" applyAlignment="1">
      <alignment horizontal="center" vertical="center"/>
    </xf>
    <xf numFmtId="1" fontId="8" fillId="22" borderId="2" xfId="0" applyNumberFormat="1" applyFont="1" applyFill="1" applyBorder="1" applyAlignment="1">
      <alignment horizontal="center" vertical="center"/>
    </xf>
    <xf numFmtId="0" fontId="5" fillId="22" borderId="4" xfId="0" applyFont="1" applyFill="1" applyBorder="1" applyAlignment="1">
      <alignment vertical="center" wrapText="1"/>
    </xf>
    <xf numFmtId="168" fontId="10" fillId="22" borderId="6" xfId="0" applyNumberFormat="1" applyFont="1" applyFill="1" applyBorder="1" applyAlignment="1">
      <alignment horizontal="center" vertical="center"/>
    </xf>
    <xf numFmtId="0" fontId="12" fillId="22" borderId="4" xfId="0" applyFont="1" applyFill="1" applyBorder="1" applyAlignment="1">
      <alignment horizontal="center" vertical="center"/>
    </xf>
    <xf numFmtId="0" fontId="3" fillId="23" borderId="11" xfId="0" applyFont="1" applyFill="1" applyBorder="1" applyAlignment="1">
      <alignment horizontal="center" vertical="center"/>
    </xf>
    <xf numFmtId="0" fontId="3" fillId="23" borderId="13" xfId="0" applyFont="1" applyFill="1" applyBorder="1" applyAlignment="1">
      <alignment horizontal="center" vertical="center" wrapText="1"/>
    </xf>
    <xf numFmtId="0" fontId="7" fillId="23" borderId="6" xfId="0" applyFont="1" applyFill="1" applyBorder="1" applyAlignment="1">
      <alignment horizontal="center" vertical="center" wrapText="1"/>
    </xf>
    <xf numFmtId="164" fontId="3" fillId="23" borderId="19" xfId="0" applyNumberFormat="1" applyFont="1" applyFill="1" applyBorder="1" applyAlignment="1">
      <alignment horizontal="right" vertical="center" wrapText="1"/>
    </xf>
    <xf numFmtId="0" fontId="7" fillId="23" borderId="6" xfId="0" applyFont="1" applyFill="1" applyBorder="1" applyAlignment="1">
      <alignment vertical="center" wrapText="1"/>
    </xf>
    <xf numFmtId="9" fontId="7" fillId="23" borderId="19" xfId="0" applyNumberFormat="1" applyFont="1" applyFill="1" applyBorder="1" applyAlignment="1">
      <alignment horizontal="center" vertical="center"/>
    </xf>
    <xf numFmtId="0" fontId="5" fillId="23" borderId="9" xfId="0" applyFont="1" applyFill="1" applyBorder="1" applyAlignment="1">
      <alignment horizontal="center" vertical="center" wrapText="1"/>
    </xf>
    <xf numFmtId="167" fontId="10" fillId="23" borderId="11" xfId="0" applyNumberFormat="1" applyFont="1" applyFill="1" applyBorder="1" applyAlignment="1">
      <alignment horizontal="center" vertical="center"/>
    </xf>
    <xf numFmtId="0" fontId="5" fillId="23" borderId="4" xfId="0" applyFont="1" applyFill="1" applyBorder="1" applyAlignment="1">
      <alignment vertical="center" wrapText="1"/>
    </xf>
    <xf numFmtId="168" fontId="10" fillId="23" borderId="6" xfId="0" applyNumberFormat="1" applyFont="1" applyFill="1" applyBorder="1" applyAlignment="1">
      <alignment horizontal="center" vertical="center"/>
    </xf>
    <xf numFmtId="0" fontId="3" fillId="24" borderId="11" xfId="0" applyFont="1" applyFill="1" applyBorder="1" applyAlignment="1">
      <alignment horizontal="center" vertical="center"/>
    </xf>
    <xf numFmtId="0" fontId="3" fillId="24" borderId="13" xfId="0" applyFont="1" applyFill="1" applyBorder="1" applyAlignment="1">
      <alignment horizontal="center" vertical="center" wrapText="1"/>
    </xf>
    <xf numFmtId="0" fontId="7" fillId="24" borderId="6" xfId="0" applyFont="1" applyFill="1" applyBorder="1" applyAlignment="1">
      <alignment horizontal="center" vertical="center" wrapText="1"/>
    </xf>
    <xf numFmtId="164" fontId="3" fillId="24" borderId="19" xfId="0" applyNumberFormat="1" applyFont="1" applyFill="1" applyBorder="1" applyAlignment="1">
      <alignment horizontal="right" vertical="center" wrapText="1"/>
    </xf>
    <xf numFmtId="0" fontId="7" fillId="24" borderId="6" xfId="0" applyFont="1" applyFill="1" applyBorder="1" applyAlignment="1">
      <alignment vertical="center" wrapText="1"/>
    </xf>
    <xf numFmtId="9" fontId="7" fillId="24" borderId="19" xfId="0" applyNumberFormat="1" applyFont="1" applyFill="1" applyBorder="1" applyAlignment="1">
      <alignment horizontal="center" vertical="center"/>
    </xf>
    <xf numFmtId="0" fontId="5" fillId="24" borderId="9" xfId="0" applyFont="1" applyFill="1" applyBorder="1" applyAlignment="1">
      <alignment horizontal="center" vertical="center" wrapText="1"/>
    </xf>
    <xf numFmtId="167" fontId="10" fillId="24" borderId="11" xfId="0" applyNumberFormat="1" applyFont="1" applyFill="1" applyBorder="1" applyAlignment="1">
      <alignment horizontal="center" vertical="center"/>
    </xf>
    <xf numFmtId="0" fontId="5" fillId="24" borderId="4" xfId="0" applyFont="1" applyFill="1" applyBorder="1" applyAlignment="1">
      <alignment vertical="center" wrapText="1"/>
    </xf>
    <xf numFmtId="168" fontId="10" fillId="24" borderId="6" xfId="0" applyNumberFormat="1" applyFont="1" applyFill="1" applyBorder="1" applyAlignment="1">
      <alignment horizontal="center" vertical="center"/>
    </xf>
    <xf numFmtId="167" fontId="10" fillId="21" borderId="11" xfId="0" applyNumberFormat="1" applyFont="1" applyFill="1" applyBorder="1" applyAlignment="1">
      <alignment horizontal="center" vertical="center"/>
    </xf>
    <xf numFmtId="1" fontId="8" fillId="21" borderId="4" xfId="0" applyNumberFormat="1" applyFont="1" applyFill="1" applyBorder="1" applyAlignment="1">
      <alignment horizontal="center" vertical="center"/>
    </xf>
    <xf numFmtId="0" fontId="12" fillId="21" borderId="3" xfId="0" applyFont="1" applyFill="1" applyBorder="1" applyAlignment="1">
      <alignment horizontal="center" vertical="center"/>
    </xf>
    <xf numFmtId="0" fontId="7" fillId="23" borderId="7" xfId="0" applyFont="1" applyFill="1" applyBorder="1" applyAlignment="1">
      <alignment horizontal="center" vertical="center"/>
    </xf>
    <xf numFmtId="0" fontId="7" fillId="23" borderId="15" xfId="0" applyFont="1" applyFill="1" applyBorder="1" applyAlignment="1">
      <alignment horizontal="center" vertical="center" wrapText="1"/>
    </xf>
    <xf numFmtId="1" fontId="8" fillId="23" borderId="2" xfId="0" applyNumberFormat="1" applyFont="1" applyFill="1" applyBorder="1" applyAlignment="1">
      <alignment horizontal="center" vertical="center"/>
    </xf>
    <xf numFmtId="0" fontId="12" fillId="23" borderId="4" xfId="0" applyFont="1" applyFill="1" applyBorder="1" applyAlignment="1">
      <alignment horizontal="center" vertical="center"/>
    </xf>
    <xf numFmtId="0" fontId="7" fillId="24" borderId="7" xfId="0" applyFont="1" applyFill="1" applyBorder="1" applyAlignment="1">
      <alignment horizontal="center" vertical="center"/>
    </xf>
    <xf numFmtId="0" fontId="7" fillId="24" borderId="15" xfId="0" applyFont="1" applyFill="1" applyBorder="1" applyAlignment="1">
      <alignment horizontal="center" vertical="center" wrapText="1"/>
    </xf>
    <xf numFmtId="1" fontId="8" fillId="24" borderId="2" xfId="0" applyNumberFormat="1" applyFont="1" applyFill="1" applyBorder="1" applyAlignment="1">
      <alignment horizontal="center" vertical="center"/>
    </xf>
    <xf numFmtId="0" fontId="12" fillId="24" borderId="4" xfId="0" applyFont="1" applyFill="1" applyBorder="1" applyAlignment="1">
      <alignment horizontal="center" vertical="center"/>
    </xf>
    <xf numFmtId="164" fontId="3" fillId="25" borderId="19" xfId="0" applyNumberFormat="1" applyFont="1" applyFill="1" applyBorder="1" applyAlignment="1">
      <alignment horizontal="right" vertical="center" wrapText="1"/>
    </xf>
    <xf numFmtId="167" fontId="10" fillId="25" borderId="8" xfId="0" applyNumberFormat="1" applyFont="1" applyFill="1" applyBorder="1" applyAlignment="1">
      <alignment horizontal="center" vertical="center"/>
    </xf>
    <xf numFmtId="1" fontId="8" fillId="25" borderId="2" xfId="0" applyNumberFormat="1" applyFont="1" applyFill="1" applyBorder="1" applyAlignment="1">
      <alignment horizontal="center" vertical="center"/>
    </xf>
    <xf numFmtId="0" fontId="12" fillId="25" borderId="2" xfId="0" applyFont="1" applyFill="1" applyBorder="1" applyAlignment="1">
      <alignment horizontal="center" vertical="center"/>
    </xf>
    <xf numFmtId="0" fontId="7" fillId="26" borderId="9" xfId="0" applyFont="1" applyFill="1" applyBorder="1" applyAlignment="1">
      <alignment horizontal="center" vertical="center"/>
    </xf>
    <xf numFmtId="0" fontId="3" fillId="26" borderId="22" xfId="0" applyFont="1" applyFill="1" applyBorder="1" applyAlignment="1">
      <alignment horizontal="center" vertical="center"/>
    </xf>
    <xf numFmtId="0" fontId="3" fillId="26" borderId="26" xfId="0" applyFont="1" applyFill="1" applyBorder="1" applyAlignment="1">
      <alignment horizontal="center" vertical="center" wrapText="1"/>
    </xf>
    <xf numFmtId="0" fontId="7" fillId="26" borderId="27" xfId="0" applyFont="1" applyFill="1" applyBorder="1" applyAlignment="1">
      <alignment horizontal="center" vertical="center" wrapText="1"/>
    </xf>
    <xf numFmtId="0" fontId="7" fillId="26" borderId="1" xfId="0" applyFont="1" applyFill="1" applyBorder="1" applyAlignment="1">
      <alignment horizontal="center" vertical="center" wrapText="1"/>
    </xf>
    <xf numFmtId="164" fontId="3" fillId="26" borderId="23" xfId="0" applyNumberFormat="1" applyFont="1" applyFill="1" applyBorder="1" applyAlignment="1">
      <alignment horizontal="right" vertical="center" wrapText="1"/>
    </xf>
    <xf numFmtId="0" fontId="7" fillId="26" borderId="1" xfId="0" applyFont="1" applyFill="1" applyBorder="1" applyAlignment="1">
      <alignment vertical="center" wrapText="1"/>
    </xf>
    <xf numFmtId="9" fontId="7" fillId="26" borderId="23" xfId="0" applyNumberFormat="1" applyFont="1" applyFill="1" applyBorder="1" applyAlignment="1">
      <alignment horizontal="center" vertical="center"/>
    </xf>
    <xf numFmtId="0" fontId="5" fillId="26" borderId="24" xfId="0" applyFont="1" applyFill="1" applyBorder="1" applyAlignment="1">
      <alignment horizontal="center" vertical="center" wrapText="1"/>
    </xf>
    <xf numFmtId="167" fontId="10" fillId="26" borderId="22" xfId="0" applyNumberFormat="1" applyFont="1" applyFill="1" applyBorder="1" applyAlignment="1">
      <alignment horizontal="center" vertical="center"/>
    </xf>
    <xf numFmtId="1" fontId="8" fillId="26" borderId="25" xfId="0" applyNumberFormat="1" applyFont="1" applyFill="1" applyBorder="1" applyAlignment="1">
      <alignment horizontal="center" vertical="center"/>
    </xf>
    <xf numFmtId="0" fontId="5" fillId="26" borderId="25" xfId="0" applyFont="1" applyFill="1" applyBorder="1" applyAlignment="1">
      <alignment vertical="center" wrapText="1"/>
    </xf>
    <xf numFmtId="168" fontId="10" fillId="26" borderId="1" xfId="0" applyNumberFormat="1" applyFont="1" applyFill="1" applyBorder="1" applyAlignment="1">
      <alignment horizontal="center" vertical="center"/>
    </xf>
    <xf numFmtId="0" fontId="12" fillId="26" borderId="21" xfId="0" applyFont="1" applyFill="1" applyBorder="1" applyAlignment="1">
      <alignment horizontal="center" vertical="center"/>
    </xf>
    <xf numFmtId="0" fontId="7" fillId="27" borderId="9" xfId="0" applyFont="1" applyFill="1" applyBorder="1" applyAlignment="1">
      <alignment horizontal="center" vertical="center"/>
    </xf>
    <xf numFmtId="0" fontId="3" fillId="27" borderId="13" xfId="0" applyFont="1" applyFill="1" applyBorder="1" applyAlignment="1">
      <alignment horizontal="center" vertical="center" wrapText="1"/>
    </xf>
    <xf numFmtId="0" fontId="7" fillId="27" borderId="15" xfId="0" applyFont="1" applyFill="1" applyBorder="1" applyAlignment="1">
      <alignment horizontal="center" vertical="center" wrapText="1"/>
    </xf>
    <xf numFmtId="0" fontId="7" fillId="27" borderId="6" xfId="0" applyFont="1" applyFill="1" applyBorder="1" applyAlignment="1">
      <alignment horizontal="center" vertical="center" wrapText="1"/>
    </xf>
    <xf numFmtId="164" fontId="3" fillId="27" borderId="19" xfId="0" applyNumberFormat="1" applyFont="1" applyFill="1" applyBorder="1" applyAlignment="1">
      <alignment horizontal="right" vertical="center" wrapText="1"/>
    </xf>
    <xf numFmtId="0" fontId="7" fillId="27" borderId="6" xfId="0" applyFont="1" applyFill="1" applyBorder="1" applyAlignment="1">
      <alignment vertical="center" wrapText="1"/>
    </xf>
    <xf numFmtId="9" fontId="7" fillId="27" borderId="19" xfId="0" applyNumberFormat="1" applyFont="1" applyFill="1" applyBorder="1" applyAlignment="1">
      <alignment horizontal="center" vertical="center"/>
    </xf>
    <xf numFmtId="0" fontId="5" fillId="27" borderId="9" xfId="0" applyFont="1" applyFill="1" applyBorder="1" applyAlignment="1">
      <alignment horizontal="center" vertical="center" wrapText="1"/>
    </xf>
    <xf numFmtId="167" fontId="10" fillId="27" borderId="8" xfId="0" applyNumberFormat="1" applyFont="1" applyFill="1" applyBorder="1" applyAlignment="1">
      <alignment horizontal="center" vertical="center"/>
    </xf>
    <xf numFmtId="1" fontId="8" fillId="27" borderId="2" xfId="0" applyNumberFormat="1" applyFont="1" applyFill="1" applyBorder="1" applyAlignment="1">
      <alignment horizontal="center" vertical="center"/>
    </xf>
    <xf numFmtId="0" fontId="5" fillId="27" borderId="4" xfId="0" applyFont="1" applyFill="1" applyBorder="1" applyAlignment="1">
      <alignment vertical="center" wrapText="1"/>
    </xf>
    <xf numFmtId="168" fontId="10" fillId="27" borderId="6" xfId="0" applyNumberFormat="1" applyFont="1" applyFill="1" applyBorder="1" applyAlignment="1">
      <alignment horizontal="center" vertical="center"/>
    </xf>
    <xf numFmtId="0" fontId="12" fillId="27" borderId="2" xfId="0" applyFont="1" applyFill="1" applyBorder="1" applyAlignment="1">
      <alignment horizontal="center" vertical="center"/>
    </xf>
    <xf numFmtId="0" fontId="7" fillId="25" borderId="7" xfId="0" applyFont="1" applyFill="1" applyBorder="1" applyAlignment="1">
      <alignment horizontal="center" vertical="center"/>
    </xf>
    <xf numFmtId="0" fontId="3" fillId="25" borderId="8" xfId="0" applyFont="1" applyFill="1" applyBorder="1" applyAlignment="1">
      <alignment horizontal="center" vertical="center"/>
    </xf>
    <xf numFmtId="0" fontId="3" fillId="25" borderId="20" xfId="0" applyFont="1" applyFill="1" applyBorder="1" applyAlignment="1">
      <alignment horizontal="center" vertical="center" wrapText="1"/>
    </xf>
    <xf numFmtId="0" fontId="7" fillId="25" borderId="14" xfId="0" applyFont="1" applyFill="1" applyBorder="1" applyAlignment="1">
      <alignment horizontal="center" vertical="center" wrapText="1"/>
    </xf>
    <xf numFmtId="0" fontId="7" fillId="25" borderId="5" xfId="0" applyFont="1" applyFill="1" applyBorder="1" applyAlignment="1">
      <alignment horizontal="center" vertical="center" wrapText="1"/>
    </xf>
    <xf numFmtId="0" fontId="7" fillId="25" borderId="5" xfId="0" applyFont="1" applyFill="1" applyBorder="1" applyAlignment="1">
      <alignment vertical="center" wrapText="1"/>
    </xf>
    <xf numFmtId="9" fontId="7" fillId="25" borderId="10" xfId="0" applyNumberFormat="1" applyFont="1" applyFill="1" applyBorder="1" applyAlignment="1">
      <alignment horizontal="center" vertical="center"/>
    </xf>
    <xf numFmtId="0" fontId="5" fillId="25" borderId="7" xfId="0" applyFont="1" applyFill="1" applyBorder="1" applyAlignment="1">
      <alignment horizontal="center" vertical="center" wrapText="1"/>
    </xf>
    <xf numFmtId="0" fontId="5" fillId="25" borderId="2" xfId="0" applyFont="1" applyFill="1" applyBorder="1" applyAlignment="1">
      <alignment vertical="center" wrapText="1"/>
    </xf>
    <xf numFmtId="168" fontId="10" fillId="25" borderId="5" xfId="0" applyNumberFormat="1" applyFont="1" applyFill="1" applyBorder="1" applyAlignment="1">
      <alignment horizontal="center" vertical="center"/>
    </xf>
    <xf numFmtId="0" fontId="14" fillId="0" borderId="42" xfId="0" applyFont="1" applyFill="1" applyBorder="1" applyAlignment="1">
      <alignment horizontal="center" vertical="center" wrapText="1"/>
    </xf>
    <xf numFmtId="0" fontId="14"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5" borderId="51" xfId="0" applyFont="1" applyFill="1" applyBorder="1" applyAlignment="1">
      <alignment horizontal="center" vertical="center" wrapText="1"/>
    </xf>
    <xf numFmtId="0" fontId="18" fillId="5" borderId="50" xfId="0" applyFont="1" applyFill="1" applyBorder="1" applyAlignment="1">
      <alignment horizontal="center" vertical="center" wrapText="1"/>
    </xf>
    <xf numFmtId="0" fontId="18" fillId="5" borderId="52" xfId="0" applyFont="1" applyFill="1" applyBorder="1" applyAlignment="1">
      <alignment horizontal="center" vertical="center" wrapText="1"/>
    </xf>
    <xf numFmtId="9" fontId="10" fillId="5" borderId="49" xfId="0" applyNumberFormat="1" applyFont="1" applyFill="1" applyBorder="1" applyAlignment="1">
      <alignment horizontal="center" vertical="center"/>
    </xf>
    <xf numFmtId="9" fontId="10" fillId="5" borderId="54" xfId="0" applyNumberFormat="1" applyFont="1" applyFill="1" applyBorder="1" applyAlignment="1">
      <alignment horizontal="center" vertical="center"/>
    </xf>
    <xf numFmtId="9" fontId="10" fillId="4" borderId="56" xfId="0" applyNumberFormat="1" applyFont="1" applyFill="1" applyBorder="1" applyAlignment="1">
      <alignment horizontal="center" vertical="center"/>
    </xf>
    <xf numFmtId="9" fontId="10" fillId="4" borderId="57" xfId="0" applyNumberFormat="1" applyFont="1" applyFill="1" applyBorder="1" applyAlignment="1">
      <alignment horizontal="center" vertical="center"/>
    </xf>
    <xf numFmtId="0" fontId="18" fillId="4" borderId="60" xfId="0" applyFont="1" applyFill="1" applyBorder="1" applyAlignment="1">
      <alignment horizontal="center" vertical="center" wrapText="1"/>
    </xf>
    <xf numFmtId="0" fontId="18" fillId="4" borderId="61" xfId="0" applyFont="1" applyFill="1" applyBorder="1" applyAlignment="1">
      <alignment horizontal="center" vertical="center" wrapText="1"/>
    </xf>
    <xf numFmtId="0" fontId="18" fillId="4" borderId="62" xfId="0" applyFont="1" applyFill="1" applyBorder="1" applyAlignment="1">
      <alignment horizontal="center" vertical="center" wrapText="1"/>
    </xf>
    <xf numFmtId="0" fontId="25" fillId="5" borderId="50" xfId="0" applyFont="1" applyFill="1" applyBorder="1" applyAlignment="1">
      <alignment horizontal="left" vertical="center" wrapText="1"/>
    </xf>
    <xf numFmtId="0" fontId="25" fillId="5" borderId="52" xfId="0" applyFont="1" applyFill="1" applyBorder="1" applyAlignment="1">
      <alignment horizontal="left" vertical="center" wrapText="1"/>
    </xf>
    <xf numFmtId="0" fontId="21" fillId="28" borderId="19" xfId="0" applyFont="1" applyFill="1" applyBorder="1" applyAlignment="1">
      <alignment horizontal="center" vertical="center" wrapText="1"/>
    </xf>
    <xf numFmtId="0" fontId="13" fillId="28" borderId="13" xfId="0" applyFont="1" applyFill="1" applyBorder="1" applyAlignment="1">
      <alignment horizontal="center" vertical="center" wrapText="1"/>
    </xf>
    <xf numFmtId="0" fontId="13" fillId="28" borderId="6" xfId="0" applyFont="1" applyFill="1" applyBorder="1" applyAlignment="1">
      <alignment horizontal="center" vertical="center" wrapText="1"/>
    </xf>
    <xf numFmtId="164" fontId="4" fillId="19" borderId="63" xfId="0" applyNumberFormat="1" applyFont="1" applyFill="1" applyBorder="1" applyAlignment="1">
      <alignment horizontal="center" vertical="center" wrapText="1"/>
    </xf>
    <xf numFmtId="164" fontId="4" fillId="19" borderId="64" xfId="0" applyNumberFormat="1" applyFont="1" applyFill="1" applyBorder="1" applyAlignment="1">
      <alignment horizontal="center" vertical="center" wrapText="1"/>
    </xf>
    <xf numFmtId="164" fontId="4" fillId="19" borderId="65" xfId="0" applyNumberFormat="1" applyFont="1" applyFill="1" applyBorder="1" applyAlignment="1">
      <alignment horizontal="center" vertical="center" wrapText="1"/>
    </xf>
    <xf numFmtId="0" fontId="19" fillId="19" borderId="66" xfId="0" applyFont="1" applyFill="1" applyBorder="1" applyAlignment="1">
      <alignment horizontal="center" vertical="center" wrapText="1"/>
    </xf>
    <xf numFmtId="0" fontId="19" fillId="19" borderId="29" xfId="0" applyFont="1" applyFill="1" applyBorder="1" applyAlignment="1">
      <alignment horizontal="center" vertical="center" wrapText="1"/>
    </xf>
    <xf numFmtId="0" fontId="19" fillId="19"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3" borderId="34" xfId="0" applyFont="1" applyFill="1" applyBorder="1" applyAlignment="1">
      <alignment horizontal="left" vertical="center"/>
    </xf>
    <xf numFmtId="0" fontId="17" fillId="3" borderId="68" xfId="0" applyFont="1" applyFill="1" applyBorder="1" applyAlignment="1">
      <alignment horizontal="left" vertical="center"/>
    </xf>
    <xf numFmtId="0" fontId="17" fillId="3" borderId="69" xfId="0" applyFont="1" applyFill="1" applyBorder="1" applyAlignment="1">
      <alignment horizontal="left" vertical="center"/>
    </xf>
    <xf numFmtId="0" fontId="4"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19" borderId="38" xfId="0" applyFont="1" applyFill="1" applyBorder="1" applyAlignment="1">
      <alignment horizontal="center" vertical="center" wrapText="1"/>
    </xf>
    <xf numFmtId="0" fontId="19" fillId="19" borderId="55" xfId="0" applyFont="1" applyFill="1" applyBorder="1" applyAlignment="1">
      <alignment horizontal="center" vertical="center" wrapText="1"/>
    </xf>
    <xf numFmtId="0" fontId="19" fillId="19" borderId="10" xfId="0" applyFont="1" applyFill="1" applyBorder="1" applyAlignment="1">
      <alignment horizontal="center" vertical="center" wrapText="1"/>
    </xf>
    <xf numFmtId="0" fontId="19" fillId="19"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19" borderId="9" xfId="0" applyFont="1" applyFill="1" applyBorder="1" applyAlignment="1">
      <alignment horizontal="center" vertical="center" wrapText="1"/>
    </xf>
    <xf numFmtId="0" fontId="18" fillId="19" borderId="13" xfId="0" applyFont="1" applyFill="1" applyBorder="1" applyAlignment="1">
      <alignment horizontal="center" vertical="center" wrapText="1"/>
    </xf>
    <xf numFmtId="0" fontId="18" fillId="19" borderId="6" xfId="0" applyFont="1" applyFill="1" applyBorder="1" applyAlignment="1">
      <alignment horizontal="center" vertical="center" wrapText="1"/>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19" fillId="0" borderId="0" xfId="0" applyFont="1" applyFill="1" applyAlignment="1">
      <alignment horizontal="lef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6" fillId="4" borderId="56" xfId="0" applyNumberFormat="1" applyFont="1" applyFill="1" applyBorder="1" applyAlignment="1">
      <alignment horizontal="right" vertical="center" wrapText="1"/>
    </xf>
    <xf numFmtId="165" fontId="26" fillId="4" borderId="58" xfId="0" applyNumberFormat="1" applyFont="1" applyFill="1" applyBorder="1" applyAlignment="1">
      <alignment horizontal="right" vertical="center" wrapText="1"/>
    </xf>
    <xf numFmtId="165" fontId="26" fillId="5" borderId="49" xfId="0" applyNumberFormat="1" applyFont="1" applyFill="1" applyBorder="1" applyAlignment="1">
      <alignment horizontal="right" vertical="center" wrapText="1"/>
    </xf>
    <xf numFmtId="165" fontId="26" fillId="5" borderId="50" xfId="0" applyNumberFormat="1" applyFont="1" applyFill="1" applyBorder="1" applyAlignment="1">
      <alignment horizontal="right" vertical="center" wrapText="1"/>
    </xf>
    <xf numFmtId="0" fontId="25" fillId="4" borderId="58" xfId="0" applyFont="1" applyFill="1" applyBorder="1" applyAlignment="1">
      <alignment horizontal="left" vertical="center" wrapText="1"/>
    </xf>
    <xf numFmtId="0" fontId="25" fillId="4" borderId="59" xfId="0" applyFont="1" applyFill="1" applyBorder="1" applyAlignment="1">
      <alignment horizontal="left" vertical="center" wrapText="1"/>
    </xf>
    <xf numFmtId="166" fontId="26" fillId="4" borderId="56" xfId="0" applyNumberFormat="1" applyFont="1" applyFill="1" applyBorder="1" applyAlignment="1">
      <alignment horizontal="right" vertical="center"/>
    </xf>
    <xf numFmtId="166" fontId="26" fillId="4"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6" fillId="5" borderId="49" xfId="0" applyNumberFormat="1" applyFont="1" applyFill="1" applyBorder="1" applyAlignment="1">
      <alignment horizontal="right" vertical="center"/>
    </xf>
    <xf numFmtId="166" fontId="26" fillId="5" borderId="50"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11FFFF"/>
      <color rgb="FFFFFF99"/>
      <color rgb="FFFFFF00"/>
      <color rgb="FF7BD7E9"/>
      <color rgb="FF48C7E0"/>
      <color rgb="FFABD5FF"/>
      <color rgb="FFFFFFEF"/>
      <color rgb="FFF7FCCC"/>
      <color rgb="FFF4F9AD"/>
      <color rgb="FFE9F38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2" customWidth="1"/>
    <col min="2" max="2" width="5" style="2" bestFit="1" customWidth="1"/>
    <col min="3" max="3" width="30.140625" style="2" customWidth="1"/>
    <col min="4" max="4" width="25.42578125" style="2" customWidth="1"/>
    <col min="5" max="5" width="12.28515625" style="2" bestFit="1" customWidth="1"/>
    <col min="6" max="6" width="13.140625" style="5" bestFit="1" customWidth="1"/>
    <col min="7" max="7" width="10.7109375" style="6" bestFit="1" customWidth="1"/>
    <col min="8" max="8" width="9.7109375" style="2" bestFit="1" customWidth="1"/>
    <col min="9" max="9" width="23" style="2" customWidth="1"/>
    <col min="10" max="10" width="14.42578125" style="7" bestFit="1" customWidth="1"/>
    <col min="11" max="11" width="15.5703125" style="8" bestFit="1" customWidth="1"/>
    <col min="12" max="12" width="13" style="2" bestFit="1" customWidth="1"/>
    <col min="13" max="13" width="8.28515625" style="2" customWidth="1"/>
    <col min="14" max="14" width="13.28515625" style="2" customWidth="1"/>
    <col min="15" max="15" width="14" style="2" customWidth="1"/>
    <col min="16" max="16" width="5.28515625" style="2" hidden="1" customWidth="1"/>
    <col min="17" max="17" width="6.140625" style="2" customWidth="1"/>
    <col min="18" max="18" width="13.140625" style="2" bestFit="1" customWidth="1"/>
    <col min="19" max="19" width="11.42578125" style="2" customWidth="1"/>
    <col min="20" max="16384" width="9.140625" style="2"/>
  </cols>
  <sheetData>
    <row r="1" spans="1:18" ht="39.950000000000003" customHeight="1">
      <c r="A1" s="312" t="s">
        <v>51</v>
      </c>
      <c r="B1" s="313"/>
      <c r="C1" s="313"/>
      <c r="D1" s="313"/>
      <c r="E1" s="313"/>
      <c r="F1" s="313"/>
      <c r="G1" s="313"/>
      <c r="H1" s="313"/>
      <c r="I1" s="313"/>
      <c r="J1" s="313"/>
      <c r="K1" s="313"/>
      <c r="L1" s="313"/>
      <c r="M1" s="313"/>
      <c r="N1" s="313"/>
      <c r="O1" s="314"/>
    </row>
    <row r="2" spans="1:18" ht="30" customHeight="1" thickBot="1">
      <c r="A2" s="325" t="s">
        <v>91</v>
      </c>
      <c r="B2" s="325"/>
      <c r="C2" s="325"/>
      <c r="D2" s="325"/>
      <c r="E2" s="325"/>
      <c r="F2" s="325"/>
      <c r="G2" s="325"/>
      <c r="H2" s="325"/>
      <c r="I2" s="325"/>
      <c r="J2" s="325"/>
      <c r="K2" s="325"/>
      <c r="L2" s="325"/>
      <c r="M2" s="325"/>
      <c r="N2" s="325"/>
      <c r="O2" s="325"/>
    </row>
    <row r="3" spans="1:18" ht="39" customHeight="1">
      <c r="A3" s="349"/>
      <c r="B3" s="343" t="s">
        <v>8</v>
      </c>
      <c r="C3" s="344"/>
      <c r="D3" s="298" t="s">
        <v>9</v>
      </c>
      <c r="E3" s="347" t="s">
        <v>13</v>
      </c>
      <c r="F3" s="323" t="s">
        <v>66</v>
      </c>
      <c r="G3" s="323"/>
      <c r="H3" s="296" t="s">
        <v>20</v>
      </c>
      <c r="I3" s="339" t="s">
        <v>67</v>
      </c>
      <c r="J3" s="340"/>
      <c r="K3" s="321" t="s">
        <v>19</v>
      </c>
      <c r="L3" s="329" t="s">
        <v>87</v>
      </c>
      <c r="M3" s="330"/>
      <c r="N3" s="337" t="s">
        <v>90</v>
      </c>
      <c r="O3" s="338"/>
    </row>
    <row r="4" spans="1:18" ht="33" customHeight="1" thickBot="1">
      <c r="A4" s="350"/>
      <c r="B4" s="345"/>
      <c r="C4" s="346"/>
      <c r="D4" s="299"/>
      <c r="E4" s="348"/>
      <c r="F4" s="324"/>
      <c r="G4" s="324"/>
      <c r="H4" s="297"/>
      <c r="I4" s="341"/>
      <c r="J4" s="342"/>
      <c r="K4" s="322"/>
      <c r="L4" s="331"/>
      <c r="M4" s="332"/>
      <c r="N4" s="1" t="s">
        <v>49</v>
      </c>
      <c r="O4" s="12" t="s">
        <v>50</v>
      </c>
    </row>
    <row r="5" spans="1:18" s="3" customFormat="1" ht="39.950000000000003" customHeight="1">
      <c r="A5" s="142">
        <v>1</v>
      </c>
      <c r="B5" s="15" t="s">
        <v>53</v>
      </c>
      <c r="C5" s="143" t="s">
        <v>24</v>
      </c>
      <c r="D5" s="144" t="s">
        <v>25</v>
      </c>
      <c r="E5" s="145" t="s">
        <v>26</v>
      </c>
      <c r="F5" s="146">
        <v>1.0450811600000001</v>
      </c>
      <c r="G5" s="147" t="s">
        <v>27</v>
      </c>
      <c r="H5" s="148">
        <v>1.07</v>
      </c>
      <c r="I5" s="149" t="s">
        <v>74</v>
      </c>
      <c r="J5" s="150">
        <f>(F5*1000)/(8250*1.07)</f>
        <v>0.11838925630133106</v>
      </c>
      <c r="K5" s="151">
        <f t="shared" ref="K5:K16" si="0">+(J5/$J$5)*100</f>
        <v>100</v>
      </c>
      <c r="L5" s="146">
        <v>1.0287090000000001</v>
      </c>
      <c r="M5" s="152" t="s">
        <v>21</v>
      </c>
      <c r="N5" s="153">
        <f t="shared" ref="N5:N16" si="1">+(F5/L5)-1</f>
        <v>1.5915249113208851E-2</v>
      </c>
      <c r="O5" s="154">
        <v>1</v>
      </c>
      <c r="R5" s="13"/>
    </row>
    <row r="6" spans="1:18" s="3" customFormat="1" ht="39.950000000000003" customHeight="1">
      <c r="A6" s="129">
        <v>2</v>
      </c>
      <c r="B6" s="15" t="s">
        <v>53</v>
      </c>
      <c r="C6" s="130" t="s">
        <v>30</v>
      </c>
      <c r="D6" s="131" t="s">
        <v>33</v>
      </c>
      <c r="E6" s="132" t="s">
        <v>26</v>
      </c>
      <c r="F6" s="133">
        <v>1.098344</v>
      </c>
      <c r="G6" s="134" t="s">
        <v>32</v>
      </c>
      <c r="H6" s="135">
        <v>1.07</v>
      </c>
      <c r="I6" s="136" t="s">
        <v>75</v>
      </c>
      <c r="J6" s="137">
        <f>(F6*1000)/(8250*1.07)</f>
        <v>0.12442299631832343</v>
      </c>
      <c r="K6" s="138">
        <f>+(J6/$J$5)*100</f>
        <v>105.09652666592902</v>
      </c>
      <c r="L6" s="133">
        <v>1.074913</v>
      </c>
      <c r="M6" s="139" t="s">
        <v>22</v>
      </c>
      <c r="N6" s="140">
        <f>+(F6/L6)-1</f>
        <v>2.1798043190472072E-2</v>
      </c>
      <c r="O6" s="141">
        <v>2</v>
      </c>
      <c r="R6" s="13"/>
    </row>
    <row r="7" spans="1:18" s="3" customFormat="1" ht="39.950000000000003" customHeight="1">
      <c r="A7" s="115">
        <v>3</v>
      </c>
      <c r="B7" s="15" t="s">
        <v>53</v>
      </c>
      <c r="C7" s="116" t="s">
        <v>28</v>
      </c>
      <c r="D7" s="117" t="s">
        <v>29</v>
      </c>
      <c r="E7" s="118" t="s">
        <v>26</v>
      </c>
      <c r="F7" s="119">
        <v>1.1110310000000001</v>
      </c>
      <c r="G7" s="120" t="s">
        <v>32</v>
      </c>
      <c r="H7" s="121">
        <v>1.07</v>
      </c>
      <c r="I7" s="122" t="s">
        <v>76</v>
      </c>
      <c r="J7" s="123">
        <f>(F7*1000)/(8250*1.07)</f>
        <v>0.12586020957235913</v>
      </c>
      <c r="K7" s="124">
        <f t="shared" si="0"/>
        <v>106.31049936829791</v>
      </c>
      <c r="L7" s="125">
        <v>1.0854189999999999</v>
      </c>
      <c r="M7" s="126" t="s">
        <v>22</v>
      </c>
      <c r="N7" s="127">
        <f t="shared" si="1"/>
        <v>2.3596417604630382E-2</v>
      </c>
      <c r="O7" s="128">
        <v>3</v>
      </c>
      <c r="R7" s="14"/>
    </row>
    <row r="8" spans="1:18" s="3" customFormat="1" ht="39.950000000000003" customHeight="1">
      <c r="A8" s="101">
        <v>4</v>
      </c>
      <c r="B8" s="15" t="s">
        <v>53</v>
      </c>
      <c r="C8" s="102" t="s">
        <v>34</v>
      </c>
      <c r="D8" s="103" t="s">
        <v>35</v>
      </c>
      <c r="E8" s="104" t="s">
        <v>26</v>
      </c>
      <c r="F8" s="105">
        <v>1.1234001199999999</v>
      </c>
      <c r="G8" s="106" t="s">
        <v>32</v>
      </c>
      <c r="H8" s="107">
        <v>1.07</v>
      </c>
      <c r="I8" s="108" t="s">
        <v>73</v>
      </c>
      <c r="J8" s="109">
        <f>(F8*1000)/(8250*1.07)</f>
        <v>0.1272614126309827</v>
      </c>
      <c r="K8" s="110">
        <f t="shared" si="0"/>
        <v>107.49405529423188</v>
      </c>
      <c r="L8" s="111">
        <v>1.096055</v>
      </c>
      <c r="M8" s="112" t="s">
        <v>23</v>
      </c>
      <c r="N8" s="113">
        <f t="shared" si="1"/>
        <v>2.4948675020870281E-2</v>
      </c>
      <c r="O8" s="114">
        <v>4</v>
      </c>
      <c r="R8" s="13"/>
    </row>
    <row r="9" spans="1:18" s="3" customFormat="1" ht="39.950000000000003" customHeight="1">
      <c r="A9" s="88">
        <v>5</v>
      </c>
      <c r="B9" s="15" t="s">
        <v>53</v>
      </c>
      <c r="C9" s="89" t="s">
        <v>30</v>
      </c>
      <c r="D9" s="90" t="s">
        <v>31</v>
      </c>
      <c r="E9" s="91" t="s">
        <v>26</v>
      </c>
      <c r="F9" s="92">
        <v>1.1630611</v>
      </c>
      <c r="G9" s="93" t="s">
        <v>32</v>
      </c>
      <c r="H9" s="94">
        <v>1.07</v>
      </c>
      <c r="I9" s="95" t="s">
        <v>72</v>
      </c>
      <c r="J9" s="96">
        <f>(F9*1000)/(8250*1.07)</f>
        <v>0.13175430189747944</v>
      </c>
      <c r="K9" s="97">
        <f t="shared" si="0"/>
        <v>111.28906964507902</v>
      </c>
      <c r="L9" s="92">
        <v>1.1263669999999999</v>
      </c>
      <c r="M9" s="98" t="s">
        <v>22</v>
      </c>
      <c r="N9" s="99">
        <f t="shared" si="1"/>
        <v>3.257739262602688E-2</v>
      </c>
      <c r="O9" s="100">
        <v>6</v>
      </c>
      <c r="R9" s="4"/>
    </row>
    <row r="10" spans="1:18" s="3" customFormat="1" ht="39.950000000000003" customHeight="1">
      <c r="A10" s="74">
        <v>6</v>
      </c>
      <c r="B10" s="75"/>
      <c r="C10" s="76" t="s">
        <v>24</v>
      </c>
      <c r="D10" s="77" t="s">
        <v>25</v>
      </c>
      <c r="E10" s="78" t="s">
        <v>26</v>
      </c>
      <c r="F10" s="79">
        <v>1.0450811600000001</v>
      </c>
      <c r="G10" s="80" t="s">
        <v>27</v>
      </c>
      <c r="H10" s="81">
        <v>0.93</v>
      </c>
      <c r="I10" s="82" t="s">
        <v>77</v>
      </c>
      <c r="J10" s="83">
        <f>(F10*1000)/(8250*0.93)</f>
        <v>0.13621129488432715</v>
      </c>
      <c r="K10" s="84">
        <f t="shared" si="0"/>
        <v>115.05376344086022</v>
      </c>
      <c r="L10" s="79">
        <v>1.0287090000000001</v>
      </c>
      <c r="M10" s="85" t="s">
        <v>21</v>
      </c>
      <c r="N10" s="86">
        <f t="shared" si="1"/>
        <v>1.5915249113208851E-2</v>
      </c>
      <c r="O10" s="87">
        <v>1</v>
      </c>
    </row>
    <row r="11" spans="1:18" s="3" customFormat="1" ht="39.950000000000003" customHeight="1">
      <c r="A11" s="60">
        <v>7</v>
      </c>
      <c r="B11" s="61"/>
      <c r="C11" s="62" t="s">
        <v>30</v>
      </c>
      <c r="D11" s="63" t="s">
        <v>33</v>
      </c>
      <c r="E11" s="64" t="s">
        <v>26</v>
      </c>
      <c r="F11" s="65">
        <v>1.098344</v>
      </c>
      <c r="G11" s="66" t="s">
        <v>32</v>
      </c>
      <c r="H11" s="67">
        <v>0.93</v>
      </c>
      <c r="I11" s="68" t="s">
        <v>78</v>
      </c>
      <c r="J11" s="69">
        <f>(F11*1000)/(8250*0.93)</f>
        <v>0.14315333985011405</v>
      </c>
      <c r="K11" s="70">
        <f>+(J11/$J$5)*100</f>
        <v>120.91750917477853</v>
      </c>
      <c r="L11" s="65">
        <v>1.074913</v>
      </c>
      <c r="M11" s="71" t="s">
        <v>22</v>
      </c>
      <c r="N11" s="72">
        <f>+(F11/L11)-1</f>
        <v>2.1798043190472072E-2</v>
      </c>
      <c r="O11" s="73">
        <v>2</v>
      </c>
    </row>
    <row r="12" spans="1:18" s="3" customFormat="1" ht="39.950000000000003" customHeight="1">
      <c r="A12" s="45">
        <v>8</v>
      </c>
      <c r="B12" s="46"/>
      <c r="C12" s="47" t="s">
        <v>28</v>
      </c>
      <c r="D12" s="48" t="s">
        <v>29</v>
      </c>
      <c r="E12" s="49" t="s">
        <v>26</v>
      </c>
      <c r="F12" s="50">
        <v>1.1110310000000001</v>
      </c>
      <c r="G12" s="51" t="s">
        <v>27</v>
      </c>
      <c r="H12" s="52">
        <v>0.93</v>
      </c>
      <c r="I12" s="53" t="s">
        <v>79</v>
      </c>
      <c r="J12" s="54">
        <f>(F12*1000)/(8250*0.93)</f>
        <v>0.14480690778755298</v>
      </c>
      <c r="K12" s="55">
        <f t="shared" si="0"/>
        <v>122.31423045599865</v>
      </c>
      <c r="L12" s="56">
        <v>1.0854189999999999</v>
      </c>
      <c r="M12" s="57" t="s">
        <v>22</v>
      </c>
      <c r="N12" s="58">
        <f t="shared" si="1"/>
        <v>2.3596417604630382E-2</v>
      </c>
      <c r="O12" s="59">
        <v>3</v>
      </c>
    </row>
    <row r="13" spans="1:18" s="3" customFormat="1" ht="39.950000000000003" customHeight="1">
      <c r="A13" s="30">
        <v>9</v>
      </c>
      <c r="B13" s="31"/>
      <c r="C13" s="32" t="s">
        <v>34</v>
      </c>
      <c r="D13" s="33" t="s">
        <v>35</v>
      </c>
      <c r="E13" s="34" t="s">
        <v>26</v>
      </c>
      <c r="F13" s="35">
        <v>1.1234001199999999</v>
      </c>
      <c r="G13" s="36" t="s">
        <v>32</v>
      </c>
      <c r="H13" s="37">
        <v>0.93</v>
      </c>
      <c r="I13" s="38" t="s">
        <v>80</v>
      </c>
      <c r="J13" s="39">
        <f>(F13*1000)/(8250*0.93)</f>
        <v>0.14641904463994784</v>
      </c>
      <c r="K13" s="40">
        <f t="shared" si="0"/>
        <v>123.67595609121302</v>
      </c>
      <c r="L13" s="41">
        <v>1.096055</v>
      </c>
      <c r="M13" s="42" t="s">
        <v>23</v>
      </c>
      <c r="N13" s="43">
        <f t="shared" si="1"/>
        <v>2.4948675020870281E-2</v>
      </c>
      <c r="O13" s="44">
        <v>4</v>
      </c>
    </row>
    <row r="14" spans="1:18" s="3" customFormat="1" ht="39.950000000000003" customHeight="1">
      <c r="A14" s="16">
        <v>10</v>
      </c>
      <c r="B14" s="17"/>
      <c r="C14" s="18" t="s">
        <v>30</v>
      </c>
      <c r="D14" s="19" t="s">
        <v>31</v>
      </c>
      <c r="E14" s="20" t="s">
        <v>26</v>
      </c>
      <c r="F14" s="21">
        <v>1.1630611</v>
      </c>
      <c r="G14" s="22" t="s">
        <v>32</v>
      </c>
      <c r="H14" s="23">
        <v>0.93</v>
      </c>
      <c r="I14" s="24" t="s">
        <v>81</v>
      </c>
      <c r="J14" s="25">
        <f>(F14*1000)/(8250*0.93)</f>
        <v>0.15158828282828282</v>
      </c>
      <c r="K14" s="26">
        <f t="shared" si="0"/>
        <v>128.04226292498342</v>
      </c>
      <c r="L14" s="21">
        <v>1.1263669999999999</v>
      </c>
      <c r="M14" s="27" t="s">
        <v>22</v>
      </c>
      <c r="N14" s="28">
        <f t="shared" si="1"/>
        <v>3.257739262602688E-2</v>
      </c>
      <c r="O14" s="29">
        <v>6</v>
      </c>
    </row>
    <row r="15" spans="1:18" s="3" customFormat="1" ht="39.950000000000003" customHeight="1">
      <c r="A15" s="155">
        <v>11</v>
      </c>
      <c r="B15" s="156"/>
      <c r="C15" s="157" t="s">
        <v>57</v>
      </c>
      <c r="D15" s="158" t="s">
        <v>36</v>
      </c>
      <c r="E15" s="159" t="s">
        <v>18</v>
      </c>
      <c r="F15" s="160">
        <v>0.65490000000000004</v>
      </c>
      <c r="G15" s="161" t="s">
        <v>10</v>
      </c>
      <c r="H15" s="162">
        <v>0.65</v>
      </c>
      <c r="I15" s="163" t="s">
        <v>64</v>
      </c>
      <c r="J15" s="164">
        <f>(F15*1000)/(4731*0.65)</f>
        <v>0.21296522120872155</v>
      </c>
      <c r="K15" s="165">
        <f t="shared" si="0"/>
        <v>179.88559761425512</v>
      </c>
      <c r="L15" s="166">
        <v>0.58291999999999999</v>
      </c>
      <c r="M15" s="167" t="s">
        <v>10</v>
      </c>
      <c r="N15" s="168">
        <f t="shared" si="1"/>
        <v>0.12348178137651833</v>
      </c>
      <c r="O15" s="169">
        <v>7</v>
      </c>
    </row>
    <row r="16" spans="1:18" s="3" customFormat="1" ht="39.950000000000003" customHeight="1">
      <c r="A16" s="184">
        <v>12</v>
      </c>
      <c r="B16" s="185"/>
      <c r="C16" s="186" t="s">
        <v>56</v>
      </c>
      <c r="D16" s="187" t="s">
        <v>36</v>
      </c>
      <c r="E16" s="188" t="s">
        <v>17</v>
      </c>
      <c r="F16" s="189">
        <v>0.71732200000000002</v>
      </c>
      <c r="G16" s="190" t="s">
        <v>10</v>
      </c>
      <c r="H16" s="191">
        <v>0.65</v>
      </c>
      <c r="I16" s="192" t="s">
        <v>63</v>
      </c>
      <c r="J16" s="193">
        <f>(F16*1000)/(5046*0.65)</f>
        <v>0.21870239946339826</v>
      </c>
      <c r="K16" s="194">
        <f t="shared" si="0"/>
        <v>184.7316270884788</v>
      </c>
      <c r="L16" s="195">
        <v>0.63855700000000004</v>
      </c>
      <c r="M16" s="196" t="s">
        <v>10</v>
      </c>
      <c r="N16" s="197">
        <f t="shared" si="1"/>
        <v>0.12334842465120577</v>
      </c>
      <c r="O16" s="198">
        <v>7</v>
      </c>
    </row>
    <row r="17" spans="1:17" s="3" customFormat="1" ht="39.950000000000003" customHeight="1">
      <c r="A17" s="170">
        <v>13</v>
      </c>
      <c r="B17" s="171"/>
      <c r="C17" s="175" t="s">
        <v>37</v>
      </c>
      <c r="D17" s="176" t="s">
        <v>60</v>
      </c>
      <c r="E17" s="177" t="s">
        <v>2</v>
      </c>
      <c r="F17" s="174">
        <v>1.1399999999999999</v>
      </c>
      <c r="G17" s="178" t="s">
        <v>10</v>
      </c>
      <c r="H17" s="172">
        <v>0.65</v>
      </c>
      <c r="I17" s="173" t="s">
        <v>65</v>
      </c>
      <c r="J17" s="179">
        <f>(F17*1000)/(7000*0.65)</f>
        <v>0.25054945054945055</v>
      </c>
      <c r="K17" s="180">
        <f t="shared" ref="K17:K24" si="2">+(J17/$J$5)*100</f>
        <v>211.63191524046562</v>
      </c>
      <c r="L17" s="174">
        <v>0.96</v>
      </c>
      <c r="M17" s="181" t="s">
        <v>10</v>
      </c>
      <c r="N17" s="182">
        <f t="shared" ref="N17:N24" si="3">+(F17/L17)-1</f>
        <v>0.1875</v>
      </c>
      <c r="O17" s="183">
        <v>9</v>
      </c>
    </row>
    <row r="18" spans="1:17" s="3" customFormat="1" ht="39.950000000000003" customHeight="1">
      <c r="A18" s="210">
        <v>14</v>
      </c>
      <c r="B18" s="211"/>
      <c r="C18" s="212" t="s">
        <v>38</v>
      </c>
      <c r="D18" s="213" t="s">
        <v>39</v>
      </c>
      <c r="E18" s="214" t="s">
        <v>4</v>
      </c>
      <c r="F18" s="215">
        <v>2.98</v>
      </c>
      <c r="G18" s="216" t="s">
        <v>11</v>
      </c>
      <c r="H18" s="217">
        <v>0.8</v>
      </c>
      <c r="I18" s="218" t="s">
        <v>82</v>
      </c>
      <c r="J18" s="219">
        <f>(F18*1000)/(9875*0.8)</f>
        <v>0.37721518987341773</v>
      </c>
      <c r="K18" s="220">
        <f t="shared" si="2"/>
        <v>318.62282242343701</v>
      </c>
      <c r="L18" s="215">
        <v>2.1800000000000002</v>
      </c>
      <c r="M18" s="221" t="s">
        <v>10</v>
      </c>
      <c r="N18" s="222">
        <f t="shared" si="3"/>
        <v>0.36697247706421998</v>
      </c>
      <c r="O18" s="223">
        <v>12</v>
      </c>
    </row>
    <row r="19" spans="1:17" s="3" customFormat="1" ht="39.950000000000003" customHeight="1">
      <c r="A19" s="247">
        <v>15</v>
      </c>
      <c r="B19" s="224"/>
      <c r="C19" s="225" t="s">
        <v>40</v>
      </c>
      <c r="D19" s="248" t="s">
        <v>41</v>
      </c>
      <c r="E19" s="226" t="s">
        <v>3</v>
      </c>
      <c r="F19" s="227">
        <v>0.42347499999999999</v>
      </c>
      <c r="G19" s="228" t="s">
        <v>12</v>
      </c>
      <c r="H19" s="229">
        <v>0.99</v>
      </c>
      <c r="I19" s="230" t="s">
        <v>61</v>
      </c>
      <c r="J19" s="231">
        <f>(F19*1000)/(860*0.99)</f>
        <v>0.49738665727037817</v>
      </c>
      <c r="K19" s="249">
        <f t="shared" si="2"/>
        <v>420.12820488068729</v>
      </c>
      <c r="L19" s="227">
        <v>0.41242699999999999</v>
      </c>
      <c r="M19" s="232" t="s">
        <v>12</v>
      </c>
      <c r="N19" s="233">
        <f t="shared" si="3"/>
        <v>2.6787770926733678E-2</v>
      </c>
      <c r="O19" s="250">
        <v>5</v>
      </c>
    </row>
    <row r="20" spans="1:17" s="3" customFormat="1" ht="39.950000000000003" customHeight="1">
      <c r="A20" s="251">
        <v>16</v>
      </c>
      <c r="B20" s="234"/>
      <c r="C20" s="235" t="s">
        <v>44</v>
      </c>
      <c r="D20" s="252" t="s">
        <v>41</v>
      </c>
      <c r="E20" s="236" t="s">
        <v>3</v>
      </c>
      <c r="F20" s="237">
        <v>0.42721199999999998</v>
      </c>
      <c r="G20" s="238" t="s">
        <v>12</v>
      </c>
      <c r="H20" s="239">
        <v>0.99</v>
      </c>
      <c r="I20" s="240" t="s">
        <v>62</v>
      </c>
      <c r="J20" s="241">
        <f>(F20*1000)/(860*0.99)</f>
        <v>0.50177589852008453</v>
      </c>
      <c r="K20" s="253">
        <f t="shared" si="2"/>
        <v>423.83567073260099</v>
      </c>
      <c r="L20" s="237">
        <v>0.41586299999999998</v>
      </c>
      <c r="M20" s="242" t="s">
        <v>12</v>
      </c>
      <c r="N20" s="243">
        <f t="shared" si="3"/>
        <v>2.7290237409916207E-2</v>
      </c>
      <c r="O20" s="254">
        <v>5</v>
      </c>
    </row>
    <row r="21" spans="1:17" s="3" customFormat="1" ht="39.950000000000003" customHeight="1">
      <c r="A21" s="273">
        <v>17</v>
      </c>
      <c r="B21" s="15" t="s">
        <v>53</v>
      </c>
      <c r="C21" s="274" t="s">
        <v>42</v>
      </c>
      <c r="D21" s="275" t="s">
        <v>43</v>
      </c>
      <c r="E21" s="276" t="s">
        <v>5</v>
      </c>
      <c r="F21" s="277">
        <v>7.598579</v>
      </c>
      <c r="G21" s="278" t="s">
        <v>10</v>
      </c>
      <c r="H21" s="279">
        <v>1.06</v>
      </c>
      <c r="I21" s="280" t="s">
        <v>92</v>
      </c>
      <c r="J21" s="281">
        <f>(F21*1000)/(11100*1.06)</f>
        <v>0.64580817610062891</v>
      </c>
      <c r="K21" s="282">
        <f t="shared" si="2"/>
        <v>545.49559333059858</v>
      </c>
      <c r="L21" s="277">
        <v>5.9671419999999999</v>
      </c>
      <c r="M21" s="283" t="s">
        <v>10</v>
      </c>
      <c r="N21" s="284">
        <f t="shared" si="3"/>
        <v>0.27340341490113684</v>
      </c>
      <c r="O21" s="285">
        <v>11</v>
      </c>
    </row>
    <row r="22" spans="1:17" s="3" customFormat="1" ht="39.950000000000003" customHeight="1">
      <c r="A22" s="286">
        <v>18</v>
      </c>
      <c r="B22" s="287"/>
      <c r="C22" s="288" t="s">
        <v>42</v>
      </c>
      <c r="D22" s="289" t="s">
        <v>43</v>
      </c>
      <c r="E22" s="290" t="s">
        <v>5</v>
      </c>
      <c r="F22" s="255">
        <v>7.598579</v>
      </c>
      <c r="G22" s="291" t="s">
        <v>10</v>
      </c>
      <c r="H22" s="292">
        <v>0.92</v>
      </c>
      <c r="I22" s="293" t="s">
        <v>93</v>
      </c>
      <c r="J22" s="256">
        <f>(F22*1000)/(11100*0.92)</f>
        <v>0.74408333333333332</v>
      </c>
      <c r="K22" s="257">
        <f>+(J22/$J$5)*100</f>
        <v>628.50579231568963</v>
      </c>
      <c r="L22" s="255">
        <v>5.9671419999999999</v>
      </c>
      <c r="M22" s="294" t="s">
        <v>10</v>
      </c>
      <c r="N22" s="295">
        <f>+(F22/L22)-1</f>
        <v>0.27340341490113684</v>
      </c>
      <c r="O22" s="258">
        <v>11</v>
      </c>
    </row>
    <row r="23" spans="1:17" s="3" customFormat="1" ht="39.950000000000003" customHeight="1">
      <c r="A23" s="199">
        <v>19</v>
      </c>
      <c r="B23" s="200"/>
      <c r="C23" s="201" t="s">
        <v>55</v>
      </c>
      <c r="D23" s="202" t="s">
        <v>39</v>
      </c>
      <c r="E23" s="203" t="s">
        <v>6</v>
      </c>
      <c r="F23" s="204">
        <v>5.8224852069999997</v>
      </c>
      <c r="G23" s="205" t="s">
        <v>10</v>
      </c>
      <c r="H23" s="206">
        <v>0.84</v>
      </c>
      <c r="I23" s="207" t="s">
        <v>83</v>
      </c>
      <c r="J23" s="244">
        <f>(F23*1000)/(10256*0.84)</f>
        <v>0.67585120986089453</v>
      </c>
      <c r="K23" s="245">
        <f>+(J23/$J$5)*100</f>
        <v>570.87207992985418</v>
      </c>
      <c r="L23" s="204">
        <v>4.8757400000000004</v>
      </c>
      <c r="M23" s="208" t="s">
        <v>10</v>
      </c>
      <c r="N23" s="209">
        <f>+(F23/L23)-1</f>
        <v>0.19417467030645597</v>
      </c>
      <c r="O23" s="246">
        <v>10</v>
      </c>
    </row>
    <row r="24" spans="1:17" s="3" customFormat="1" ht="39.950000000000003" customHeight="1" thickBot="1">
      <c r="A24" s="259">
        <v>20</v>
      </c>
      <c r="B24" s="260"/>
      <c r="C24" s="261" t="s">
        <v>45</v>
      </c>
      <c r="D24" s="262" t="s">
        <v>43</v>
      </c>
      <c r="E24" s="263" t="s">
        <v>7</v>
      </c>
      <c r="F24" s="264">
        <v>7.6666670000000003</v>
      </c>
      <c r="G24" s="265" t="s">
        <v>10</v>
      </c>
      <c r="H24" s="266">
        <v>0.9</v>
      </c>
      <c r="I24" s="267" t="s">
        <v>84</v>
      </c>
      <c r="J24" s="268">
        <f>(F24*1000)/(11000*0.9)</f>
        <v>0.77441080808080809</v>
      </c>
      <c r="K24" s="269">
        <f t="shared" si="2"/>
        <v>654.12253803650367</v>
      </c>
      <c r="L24" s="264">
        <v>6.5833339999999998</v>
      </c>
      <c r="M24" s="270" t="s">
        <v>10</v>
      </c>
      <c r="N24" s="271">
        <f t="shared" si="3"/>
        <v>0.16455689472841573</v>
      </c>
      <c r="O24" s="272">
        <v>8</v>
      </c>
    </row>
    <row r="25" spans="1:17" s="9" customFormat="1" ht="16.5" customHeight="1">
      <c r="A25" s="326" t="s">
        <v>52</v>
      </c>
      <c r="B25" s="327"/>
      <c r="C25" s="327"/>
      <c r="D25" s="328"/>
      <c r="E25" s="318" t="s">
        <v>1</v>
      </c>
      <c r="F25" s="319"/>
      <c r="G25" s="319"/>
      <c r="H25" s="319"/>
      <c r="I25" s="319"/>
      <c r="J25" s="319"/>
      <c r="K25" s="319"/>
      <c r="L25" s="319"/>
      <c r="M25" s="320"/>
      <c r="N25" s="333" t="s">
        <v>58</v>
      </c>
      <c r="O25" s="334"/>
    </row>
    <row r="26" spans="1:17" s="9" customFormat="1" ht="17.25" customHeight="1">
      <c r="A26" s="351" t="s">
        <v>0</v>
      </c>
      <c r="B26" s="352"/>
      <c r="C26" s="352"/>
      <c r="D26" s="353"/>
      <c r="E26" s="315" t="s">
        <v>85</v>
      </c>
      <c r="F26" s="316"/>
      <c r="G26" s="316"/>
      <c r="H26" s="316"/>
      <c r="I26" s="317"/>
      <c r="J26" s="315" t="s">
        <v>86</v>
      </c>
      <c r="K26" s="316"/>
      <c r="L26" s="316"/>
      <c r="M26" s="317"/>
      <c r="N26" s="335"/>
      <c r="O26" s="336"/>
    </row>
    <row r="27" spans="1:17" s="9" customFormat="1" ht="23.25" customHeight="1">
      <c r="A27" s="307" t="s">
        <v>54</v>
      </c>
      <c r="B27" s="308"/>
      <c r="C27" s="308"/>
      <c r="D27" s="309"/>
      <c r="E27" s="367">
        <v>3.8717999999999999</v>
      </c>
      <c r="F27" s="368"/>
      <c r="G27" s="368"/>
      <c r="H27" s="371" t="s">
        <v>14</v>
      </c>
      <c r="I27" s="372"/>
      <c r="J27" s="373">
        <v>3.1637</v>
      </c>
      <c r="K27" s="374"/>
      <c r="L27" s="371" t="s">
        <v>14</v>
      </c>
      <c r="M27" s="372"/>
      <c r="N27" s="305">
        <f>+(E27/J27)-1</f>
        <v>0.22382021051300693</v>
      </c>
      <c r="O27" s="306"/>
    </row>
    <row r="28" spans="1:17" s="9" customFormat="1" ht="23.25" customHeight="1" thickBot="1">
      <c r="A28" s="300" t="s">
        <v>15</v>
      </c>
      <c r="B28" s="301"/>
      <c r="C28" s="301"/>
      <c r="D28" s="302"/>
      <c r="E28" s="369">
        <v>4.4935</v>
      </c>
      <c r="F28" s="370"/>
      <c r="G28" s="370"/>
      <c r="H28" s="310" t="s">
        <v>14</v>
      </c>
      <c r="I28" s="311"/>
      <c r="J28" s="378">
        <v>3.4994000000000001</v>
      </c>
      <c r="K28" s="379"/>
      <c r="L28" s="310" t="s">
        <v>14</v>
      </c>
      <c r="M28" s="311"/>
      <c r="N28" s="303">
        <f>+(E28/J28)-1</f>
        <v>0.2840772703892096</v>
      </c>
      <c r="O28" s="304"/>
    </row>
    <row r="29" spans="1:17" s="9" customFormat="1" ht="50.25" customHeight="1">
      <c r="A29" s="364" t="s">
        <v>16</v>
      </c>
      <c r="B29" s="365"/>
      <c r="C29" s="365"/>
      <c r="D29" s="365"/>
      <c r="E29" s="365"/>
      <c r="F29" s="365"/>
      <c r="G29" s="365"/>
      <c r="H29" s="365"/>
      <c r="I29" s="365"/>
      <c r="J29" s="365"/>
      <c r="K29" s="365"/>
      <c r="L29" s="365"/>
      <c r="M29" s="365"/>
      <c r="N29" s="365"/>
      <c r="O29" s="366"/>
    </row>
    <row r="30" spans="1:17" s="9" customFormat="1" ht="16.5" customHeight="1">
      <c r="A30" s="354" t="s">
        <v>46</v>
      </c>
      <c r="B30" s="355"/>
      <c r="C30" s="356"/>
      <c r="D30" s="356"/>
      <c r="E30" s="356"/>
      <c r="F30" s="356"/>
      <c r="G30" s="356"/>
      <c r="H30" s="356"/>
      <c r="I30" s="356"/>
      <c r="J30" s="356"/>
      <c r="K30" s="356"/>
      <c r="L30" s="356"/>
      <c r="M30" s="356"/>
      <c r="N30" s="356"/>
      <c r="O30" s="357"/>
      <c r="P30" s="10"/>
      <c r="Q30" s="10"/>
    </row>
    <row r="31" spans="1:17" s="9" customFormat="1" ht="60.75" customHeight="1">
      <c r="A31" s="354" t="s">
        <v>47</v>
      </c>
      <c r="B31" s="375"/>
      <c r="C31" s="376"/>
      <c r="D31" s="376"/>
      <c r="E31" s="376"/>
      <c r="F31" s="376"/>
      <c r="G31" s="376"/>
      <c r="H31" s="376"/>
      <c r="I31" s="376"/>
      <c r="J31" s="376"/>
      <c r="K31" s="376"/>
      <c r="L31" s="376"/>
      <c r="M31" s="376"/>
      <c r="N31" s="376"/>
      <c r="O31" s="377"/>
      <c r="P31" s="10"/>
      <c r="Q31" s="10"/>
    </row>
    <row r="32" spans="1:17" s="11" customFormat="1" ht="31.5" customHeight="1">
      <c r="A32" s="354" t="s">
        <v>48</v>
      </c>
      <c r="B32" s="355"/>
      <c r="C32" s="356"/>
      <c r="D32" s="356"/>
      <c r="E32" s="356"/>
      <c r="F32" s="356"/>
      <c r="G32" s="356"/>
      <c r="H32" s="356"/>
      <c r="I32" s="356"/>
      <c r="J32" s="356"/>
      <c r="K32" s="356"/>
      <c r="L32" s="356"/>
      <c r="M32" s="356"/>
      <c r="N32" s="356"/>
      <c r="O32" s="357"/>
      <c r="P32" s="358"/>
      <c r="Q32" s="358"/>
    </row>
    <row r="33" spans="1:17" s="9" customFormat="1" ht="64.5" customHeight="1">
      <c r="A33" s="354" t="s">
        <v>88</v>
      </c>
      <c r="B33" s="355"/>
      <c r="C33" s="356"/>
      <c r="D33" s="356"/>
      <c r="E33" s="356"/>
      <c r="F33" s="356"/>
      <c r="G33" s="356"/>
      <c r="H33" s="356"/>
      <c r="I33" s="356"/>
      <c r="J33" s="356"/>
      <c r="K33" s="356"/>
      <c r="L33" s="356"/>
      <c r="M33" s="356"/>
      <c r="N33" s="356"/>
      <c r="O33" s="357"/>
      <c r="P33" s="358" t="s">
        <v>59</v>
      </c>
      <c r="Q33" s="358"/>
    </row>
    <row r="34" spans="1:17" s="9" customFormat="1" ht="35.25" customHeight="1">
      <c r="A34" s="354" t="s">
        <v>89</v>
      </c>
      <c r="B34" s="355"/>
      <c r="C34" s="356"/>
      <c r="D34" s="356"/>
      <c r="E34" s="356"/>
      <c r="F34" s="356"/>
      <c r="G34" s="356"/>
      <c r="H34" s="356"/>
      <c r="I34" s="356"/>
      <c r="J34" s="356"/>
      <c r="K34" s="356"/>
      <c r="L34" s="356"/>
      <c r="M34" s="356"/>
      <c r="N34" s="356"/>
      <c r="O34" s="357"/>
      <c r="P34" s="358"/>
      <c r="Q34" s="358"/>
    </row>
    <row r="35" spans="1:17" s="9" customFormat="1" ht="59.25" customHeight="1">
      <c r="A35" s="354" t="s">
        <v>68</v>
      </c>
      <c r="B35" s="355"/>
      <c r="C35" s="356"/>
      <c r="D35" s="356"/>
      <c r="E35" s="356"/>
      <c r="F35" s="356"/>
      <c r="G35" s="356"/>
      <c r="H35" s="356"/>
      <c r="I35" s="356"/>
      <c r="J35" s="356"/>
      <c r="K35" s="356"/>
      <c r="L35" s="356"/>
      <c r="M35" s="356"/>
      <c r="N35" s="356"/>
      <c r="O35" s="357"/>
      <c r="P35" s="358"/>
      <c r="Q35" s="358"/>
    </row>
    <row r="36" spans="1:17" s="9" customFormat="1" ht="45.75" customHeight="1">
      <c r="A36" s="359" t="s">
        <v>69</v>
      </c>
      <c r="B36" s="360"/>
      <c r="C36" s="361"/>
      <c r="D36" s="361"/>
      <c r="E36" s="361"/>
      <c r="F36" s="361"/>
      <c r="G36" s="361"/>
      <c r="H36" s="361"/>
      <c r="I36" s="361"/>
      <c r="J36" s="361"/>
      <c r="K36" s="361"/>
      <c r="L36" s="361"/>
      <c r="M36" s="361"/>
      <c r="N36" s="361"/>
      <c r="O36" s="362"/>
      <c r="P36" s="358"/>
      <c r="Q36" s="358"/>
    </row>
    <row r="37" spans="1:17" s="9" customFormat="1" ht="45" customHeight="1">
      <c r="A37" s="363" t="s">
        <v>70</v>
      </c>
      <c r="B37" s="360"/>
      <c r="C37" s="361"/>
      <c r="D37" s="361"/>
      <c r="E37" s="361"/>
      <c r="F37" s="361"/>
      <c r="G37" s="361"/>
      <c r="H37" s="361"/>
      <c r="I37" s="361"/>
      <c r="J37" s="361"/>
      <c r="K37" s="361"/>
      <c r="L37" s="361"/>
      <c r="M37" s="361"/>
      <c r="N37" s="361"/>
      <c r="O37" s="362"/>
      <c r="P37" s="358"/>
      <c r="Q37" s="358"/>
    </row>
    <row r="38" spans="1:17" s="9" customFormat="1" ht="16.5">
      <c r="A38" s="354" t="s">
        <v>71</v>
      </c>
      <c r="B38" s="355"/>
      <c r="C38" s="356"/>
      <c r="D38" s="356"/>
      <c r="E38" s="356"/>
      <c r="F38" s="356"/>
      <c r="G38" s="356"/>
      <c r="H38" s="356"/>
      <c r="I38" s="356"/>
      <c r="J38" s="356"/>
      <c r="K38" s="356"/>
      <c r="L38" s="356"/>
      <c r="M38" s="356"/>
      <c r="N38" s="356"/>
      <c r="O38" s="357"/>
      <c r="P38" s="358"/>
      <c r="Q38" s="358"/>
    </row>
    <row r="39" spans="1:17">
      <c r="F39" s="2"/>
      <c r="G39" s="2"/>
      <c r="J39" s="2"/>
      <c r="K39" s="2"/>
    </row>
  </sheetData>
  <mergeCells count="47">
    <mergeCell ref="P32:Q32"/>
    <mergeCell ref="A32:O32"/>
    <mergeCell ref="A29:O29"/>
    <mergeCell ref="E27:G27"/>
    <mergeCell ref="L28:M28"/>
    <mergeCell ref="E28:G28"/>
    <mergeCell ref="H27:I27"/>
    <mergeCell ref="J27:K27"/>
    <mergeCell ref="L27:M27"/>
    <mergeCell ref="A31:O31"/>
    <mergeCell ref="A30:O30"/>
    <mergeCell ref="J28:K28"/>
    <mergeCell ref="A35:O35"/>
    <mergeCell ref="P35:Q35"/>
    <mergeCell ref="A33:O33"/>
    <mergeCell ref="P34:Q34"/>
    <mergeCell ref="A34:O34"/>
    <mergeCell ref="P33:Q33"/>
    <mergeCell ref="A38:O38"/>
    <mergeCell ref="P38:Q38"/>
    <mergeCell ref="P37:Q37"/>
    <mergeCell ref="P36:Q36"/>
    <mergeCell ref="A36:O36"/>
    <mergeCell ref="A37:O37"/>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H3:H4"/>
    <mergeCell ref="D3:D4"/>
    <mergeCell ref="A28:D28"/>
    <mergeCell ref="N28:O28"/>
    <mergeCell ref="N27:O27"/>
    <mergeCell ref="A27:D27"/>
    <mergeCell ref="H28:I28"/>
  </mergeCells>
  <phoneticPr fontId="0" type="noConversion"/>
  <printOptions horizontalCentered="1" verticalCentered="1"/>
  <pageMargins left="0" right="0" top="0" bottom="0" header="0" footer="0"/>
  <pageSetup paperSize="9" scale="48"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2018-01-09T12:08:33Z</cp:lastPrinted>
  <dcterms:created xsi:type="dcterms:W3CDTF">1997-07-24T11:06:41Z</dcterms:created>
  <dcterms:modified xsi:type="dcterms:W3CDTF">2018-01-09T12:08:36Z</dcterms:modified>
</cp:coreProperties>
</file>