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9660" windowWidth="8970" windowHeight="9645" tabRatio="601"/>
  </bookViews>
  <sheets>
    <sheet name="konut" sheetId="11" r:id="rId1"/>
  </sheets>
  <definedNames>
    <definedName name="_xlnm.Print_Area" localSheetId="0">konut!$A$1:$N$40</definedName>
  </definedNames>
  <calcPr calcId="124519"/>
</workbook>
</file>

<file path=xl/calcChain.xml><?xml version="1.0" encoding="utf-8"?>
<calcChain xmlns="http://schemas.openxmlformats.org/spreadsheetml/2006/main">
  <c r="M11" i="11"/>
  <c r="I11"/>
  <c r="I17" l="1"/>
  <c r="I16"/>
  <c r="I15"/>
  <c r="I14"/>
  <c r="I12"/>
  <c r="I13"/>
  <c r="I10"/>
  <c r="I9"/>
  <c r="I8"/>
  <c r="I7"/>
  <c r="I6"/>
  <c r="J6" s="1"/>
  <c r="I5"/>
  <c r="J5" s="1"/>
  <c r="J7" l="1"/>
  <c r="J13"/>
  <c r="J10"/>
  <c r="J8"/>
  <c r="J12"/>
  <c r="J16"/>
  <c r="J15"/>
  <c r="J17"/>
  <c r="J11"/>
  <c r="J9"/>
  <c r="J14"/>
  <c r="M17"/>
  <c r="M16"/>
  <c r="M9"/>
  <c r="M8"/>
  <c r="M7"/>
  <c r="M6"/>
  <c r="M5"/>
  <c r="M15"/>
  <c r="M14"/>
  <c r="M12"/>
  <c r="M13"/>
  <c r="M10"/>
  <c r="M29" l="1"/>
  <c r="M28"/>
  <c r="I18" l="1"/>
  <c r="J18" s="1"/>
  <c r="M25"/>
  <c r="I25"/>
  <c r="J25" s="1"/>
  <c r="M24"/>
  <c r="M22"/>
  <c r="M23"/>
  <c r="M21"/>
  <c r="M20"/>
  <c r="M19"/>
  <c r="M18"/>
  <c r="I24"/>
  <c r="J24" s="1"/>
  <c r="I22"/>
  <c r="J22" s="1"/>
  <c r="I23"/>
  <c r="J23" s="1"/>
  <c r="I21"/>
  <c r="J21" s="1"/>
  <c r="I20"/>
  <c r="J20" s="1"/>
  <c r="I19"/>
  <c r="J19" s="1"/>
</calcChain>
</file>

<file path=xl/sharedStrings.xml><?xml version="1.0" encoding="utf-8"?>
<sst xmlns="http://schemas.openxmlformats.org/spreadsheetml/2006/main" count="162" uniqueCount="95">
  <si>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</si>
  <si>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</si>
  <si>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</si>
  <si>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</si>
  <si>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</si>
  <si>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</si>
  <si>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</si>
  <si>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</si>
  <si>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</si>
  <si>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</si>
  <si>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</si>
  <si>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</si>
  <si>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</si>
  <si>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</si>
  <si>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</si>
  <si>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</si>
  <si>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4731
kcal/kg</t>
  </si>
  <si>
    <t>Ortalama 
İşletme 
Verim 
Değeri</t>
  </si>
  <si>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</si>
  <si>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</si>
  <si>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</si>
  <si>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</si>
  <si>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</si>
  <si>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</si>
  <si>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</si>
  <si>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</si>
  <si>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</si>
  <si>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</si>
  <si>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</si>
  <si>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</si>
  <si>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</si>
  <si>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</si>
  <si>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</si>
  <si>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</si>
  <si>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</si>
  <si>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</si>
  <si>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</si>
  <si>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r>
      <t>İstanbul Avrupa Yakası</t>
    </r>
    <r>
      <rPr>
        <b/>
        <sz val="14"/>
        <rFont val="Arial"/>
        <family val="2"/>
        <charset val="162"/>
      </rPr>
      <t xml:space="preserve">
SHELL TÜRKİYE</t>
    </r>
  </si>
  <si>
    <t>TESİSAT DERGİSİ - B2B MEDYA - TEKNİK SEKTÖR YAYINCILIĞI</t>
  </si>
  <si>
    <r>
      <rPr>
        <sz val="11"/>
        <rFont val="Arial"/>
        <family val="2"/>
        <charset val="162"/>
      </rPr>
      <t xml:space="preserve">Değişim </t>
    </r>
    <r>
      <rPr>
        <b/>
        <sz val="11"/>
        <rFont val="Arial"/>
        <family val="2"/>
        <charset val="162"/>
      </rPr>
      <t xml:space="preserve">
Sırası</t>
    </r>
  </si>
  <si>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</si>
  <si>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rPr>
        <b/>
        <sz val="11"/>
        <rFont val="Arial"/>
        <family val="2"/>
        <charset val="162"/>
      </rPr>
      <t>2.</t>
    </r>
    <r>
      <rPr>
        <sz val="11"/>
        <rFont val="Arial"/>
        <family val="2"/>
        <charset val="162"/>
      </rPr>
      <t xml:space="preserve">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</si>
  <si>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 xml:space="preserve">Eskişehir
</t>
    </r>
    <r>
      <rPr>
        <b/>
        <sz val="12"/>
        <rFont val="Arial"/>
        <family val="2"/>
      </rPr>
      <t>ESGAZ</t>
    </r>
  </si>
  <si>
    <t>8250
kcal/m³</t>
  </si>
  <si>
    <t>TL/m³</t>
  </si>
  <si>
    <r>
      <t>TL/m</t>
    </r>
    <r>
      <rPr>
        <vertAlign val="superscript"/>
        <sz val="11"/>
        <rFont val="Arial"/>
        <family val="2"/>
      </rPr>
      <t>3</t>
    </r>
  </si>
  <si>
    <r>
      <t xml:space="preserve">İzmit
</t>
    </r>
    <r>
      <rPr>
        <b/>
        <sz val="12"/>
        <rFont val="Arial"/>
        <family val="2"/>
      </rPr>
      <t>İZGAZ ENGIE</t>
    </r>
  </si>
  <si>
    <r>
      <t xml:space="preserve">Bursa
</t>
    </r>
    <r>
      <rPr>
        <b/>
        <sz val="12"/>
        <rFont val="Arial"/>
        <family val="2"/>
      </rPr>
      <t>BURSAGAZ</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</si>
  <si>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</si>
  <si>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</si>
  <si>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</si>
  <si>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</si>
  <si>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</si>
  <si>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</si>
  <si>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</si>
  <si>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</si>
  <si>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</si>
  <si>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</si>
  <si>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</si>
  <si>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</si>
  <si>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</si>
  <si>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0,883820 x 1000
4731 x 0,65</t>
  </si>
  <si>
    <t>1,690000 x 1000
7.000 x 0,65</t>
  </si>
  <si>
    <t>0,751090 x 1000
860 x 0,99</t>
  </si>
  <si>
    <t>0,987013 x 1000
860 x 0,99</t>
  </si>
  <si>
    <t>1,568619 x 1000
8250 x 1,07</t>
  </si>
  <si>
    <t xml:space="preserve">1,665477 x 1000
8250 x 1,07 </t>
  </si>
  <si>
    <t>1,741492 x 1000
8250 x 1,07</t>
  </si>
  <si>
    <r>
      <t xml:space="preserve">(  02 Eylül 2020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</si>
  <si>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02 Eylül  2020
</t>
    </r>
    <r>
      <rPr>
        <sz val="12"/>
        <rFont val="Arial"/>
        <family val="2"/>
        <charset val="162"/>
      </rPr>
      <t>Tarihindeki
Birim Fiyat</t>
    </r>
  </si>
  <si>
    <r>
      <t xml:space="preserve">02 Eylül   2020 </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</si>
  <si>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4. Doğalgaz</t>
    </r>
    <r>
      <rPr>
        <sz val="11"/>
        <rFont val="Arial"/>
        <family val="2"/>
        <charset val="162"/>
      </rPr>
      <t xml:space="preserve"> fiyatları 01 Eylül 2020 tarihinde yayınlanan, 02 Eylül 2020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</si>
  <si>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rPr>
        <b/>
        <sz val="11"/>
        <rFont val="Arial"/>
        <family val="2"/>
        <charset val="162"/>
      </rPr>
      <t>5</t>
    </r>
    <r>
      <rPr>
        <sz val="11"/>
        <rFont val="Arial"/>
        <family val="2"/>
        <charset val="162"/>
      </rPr>
      <t xml:space="preserve">.  </t>
    </r>
    <r>
      <rPr>
        <b/>
        <sz val="11"/>
        <rFont val="Arial"/>
        <family val="2"/>
        <charset val="162"/>
      </rPr>
      <t xml:space="preserve">LPG tüpgaz ve LPG dökmegaz </t>
    </r>
    <r>
      <rPr>
        <sz val="11"/>
        <rFont val="Arial"/>
        <family val="2"/>
        <charset val="162"/>
      </rPr>
      <t xml:space="preserve">fiyatları 20 Ağustos 2020 tarihinde yayınlanan, 02 Eylül 2020 tarihinde geçerli olan </t>
    </r>
    <r>
      <rPr>
        <b/>
        <sz val="11"/>
        <rFont val="Arial"/>
        <family val="2"/>
        <charset val="162"/>
      </rPr>
      <t>İPRAGAZ</t>
    </r>
    <r>
      <rPr>
        <sz val="11"/>
        <rFont val="Arial"/>
        <family val="2"/>
        <charset val="162"/>
      </rPr>
      <t xml:space="preserve"> ve </t>
    </r>
    <r>
      <rPr>
        <b/>
        <sz val="11"/>
        <rFont val="Arial"/>
        <family val="2"/>
        <charset val="162"/>
      </rPr>
      <t>AYGAZ</t>
    </r>
    <r>
      <rPr>
        <sz val="11"/>
        <rFont val="Arial"/>
        <family val="2"/>
        <charset val="162"/>
      </rPr>
      <t xml:space="preserve"> fiyat sirkülerlerinden alınmış fiyatların ortalamasıdır. Miks dökmegazın kullanımında buharlaştırıcı gerekmektedir. Birim fiyatlar belirlenirken işletme maliyetleri gözönüne alınmamıştır. </t>
    </r>
  </si>
  <si>
    <r>
      <t>6.</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Temmuz 2020 tarihinde yayınlanan, 02 Eylül 2020 tarihinde geçerli olan </t>
    </r>
    <r>
      <rPr>
        <b/>
        <sz val="11"/>
        <rFont val="Arial"/>
        <family val="2"/>
        <charset val="162"/>
      </rPr>
      <t>EPDK'nın Elektrik Piyasası Tarife Tabloları</t>
    </r>
    <r>
      <rPr>
        <sz val="11"/>
        <rFont val="Arial"/>
        <family val="2"/>
        <charset val="162"/>
      </rPr>
      <t xml:space="preserve">'ndan alınmış </t>
    </r>
    <r>
      <rPr>
        <b/>
        <sz val="11"/>
        <rFont val="Arial"/>
        <family val="2"/>
        <charset val="162"/>
      </rPr>
      <t>TEDAŞ'ın</t>
    </r>
    <r>
      <rPr>
        <sz val="11"/>
        <rFont val="Arial"/>
        <family val="2"/>
        <charset val="162"/>
      </rPr>
      <t xml:space="preserve">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</si>
  <si>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02 Eylül 2020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</si>
  <si>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02 Eylül 2020 tarihinde geçerli olan, 11 Temmuz 2019 tarihli Isınma Amaçlı (Torbalanmış) Kömürlerin listesinde değiştirilerek 01 Ocak 2020 tarihi itibariyle yürürlüğe girdiği belirtilen</t>
    </r>
    <r>
      <rPr>
        <b/>
        <sz val="11"/>
        <rFont val="Arial"/>
        <family val="2"/>
        <charset val="162"/>
      </rPr>
      <t xml:space="preserve"> TKİ - ELİ'</t>
    </r>
    <r>
      <rPr>
        <sz val="11"/>
        <rFont val="Arial"/>
        <family val="2"/>
        <charset val="162"/>
      </rPr>
      <t xml:space="preserve">nin </t>
    </r>
    <r>
      <rPr>
        <b/>
        <sz val="11"/>
        <rFont val="Arial"/>
        <family val="2"/>
        <charset val="162"/>
      </rPr>
      <t>İstanbul Bayi Depo Satış Fiyatı</t>
    </r>
    <r>
      <rPr>
        <sz val="11"/>
        <rFont val="Arial"/>
        <family val="2"/>
        <charset val="162"/>
      </rPr>
      <t xml:space="preserve"> 10-18 mm Yıkanmış Fındık - Torba fiyatı 749 TL/ton (KDV Hariç-nakliye bedeli dahil)dir. Bu kömürlerin alt ısıl değerleri ise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</si>
  <si>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02 Eylül 2020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42,25 TL/25 kg.torba veya 1.690 TL/ton'dur.</t>
    </r>
  </si>
  <si>
    <t>4,210000 x 1000
9.875 x 0,80</t>
  </si>
  <si>
    <t>7,28935 x 1000
10.256 x 0,84</t>
  </si>
  <si>
    <t>10,562500 x 1000
11.000 x 0,90</t>
  </si>
  <si>
    <t>9,65054 x 1000
11.100 x 1,06</t>
  </si>
  <si>
    <t xml:space="preserve">1,579537 x 1000
8250 x 1,07 </t>
  </si>
  <si>
    <t>1,822128 x 1000
8250 x 1,07</t>
  </si>
  <si>
    <t>1,707679 x 1000
8250 x 1,07</t>
  </si>
  <si>
    <t>1,603475 x 1000
8250 x 1,07</t>
  </si>
  <si>
    <t>1,555595 x 1000
8250 x 1,07</t>
  </si>
  <si>
    <t>1,810271 x 1000
8250 x 1,07</t>
  </si>
  <si>
    <t>1,710316 x 1000
8250 x 1,07</t>
  </si>
  <si>
    <t>1,658377 x 1000
8250 x 1,07</t>
  </si>
  <si>
    <t>1,568233 x 1000
8250 x 1,07</t>
  </si>
  <si>
    <t>1,966839 x 1000
8250 x 1,07</t>
  </si>
  <si>
    <r>
      <t xml:space="preserve">02 Eylül </t>
    </r>
    <r>
      <rPr>
        <b/>
        <sz val="12"/>
        <rFont val="Arial"/>
        <family val="2"/>
        <charset val="162"/>
      </rPr>
      <t>2020</t>
    </r>
    <r>
      <rPr>
        <sz val="12"/>
        <rFont val="Arial"/>
        <family val="2"/>
        <charset val="162"/>
      </rPr>
      <t xml:space="preserve"> tarihinde</t>
    </r>
  </si>
  <si>
    <r>
      <t xml:space="preserve">02 Eylül </t>
    </r>
    <r>
      <rPr>
        <b/>
        <sz val="12"/>
        <rFont val="Arial"/>
        <family val="2"/>
        <charset val="162"/>
      </rPr>
      <t>2019</t>
    </r>
    <r>
      <rPr>
        <sz val="12"/>
        <rFont val="Arial"/>
        <family val="2"/>
        <charset val="162"/>
      </rPr>
      <t xml:space="preserve"> tarihinde</t>
    </r>
  </si>
  <si>
    <t xml:space="preserve">18 Eylül  2019
Tarihindeki 
Birim Fiyatları </t>
  </si>
  <si>
    <t>02 Eylül  2020
18 Eylül  2019</t>
  </si>
</sst>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31">
    <font>
      <sz val="10"/>
      <name val="Arial"/>
      <charset val="162"/>
    </font>
    <font>
      <sz val="11"/>
      <color theme="1"/>
      <name val="Calibri"/>
      <family val="2"/>
      <charset val="162"/>
      <scheme val="minor"/>
    </font>
    <font>
      <sz val="11"/>
      <color theme="1"/>
      <name val="Calibri"/>
      <family val="2"/>
      <charset val="162"/>
      <scheme val="minor"/>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20"/>
      <name val="Arial"/>
      <family val="2"/>
    </font>
    <font>
      <b/>
      <sz val="13.5"/>
      <name val="Arial"/>
      <family val="2"/>
      <charset val="162"/>
    </font>
  </fonts>
  <fills count="23">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C9F1FF"/>
        <bgColor indexed="64"/>
      </patternFill>
    </fill>
    <fill>
      <patternFill patternType="solid">
        <fgColor rgb="FFFFFF85"/>
        <bgColor indexed="64"/>
      </patternFill>
    </fill>
    <fill>
      <patternFill patternType="solid">
        <fgColor theme="9" tint="0.59999389629810485"/>
        <bgColor indexed="64"/>
      </patternFill>
    </fill>
    <fill>
      <patternFill patternType="solid">
        <fgColor rgb="FFFCF600"/>
        <bgColor indexed="64"/>
      </patternFill>
    </fill>
    <fill>
      <patternFill patternType="solid">
        <fgColor rgb="FFFFFB53"/>
        <bgColor indexed="64"/>
      </patternFill>
    </fill>
    <fill>
      <patternFill patternType="solid">
        <fgColor rgb="FFFFFFAB"/>
        <bgColor indexed="64"/>
      </patternFill>
    </fill>
    <fill>
      <patternFill patternType="solid">
        <fgColor rgb="FFFF99FF"/>
        <bgColor indexed="64"/>
      </patternFill>
    </fill>
    <fill>
      <patternFill patternType="solid">
        <fgColor rgb="FFFFBDFF"/>
        <bgColor indexed="64"/>
      </patternFill>
    </fill>
    <fill>
      <patternFill patternType="solid">
        <fgColor rgb="FFFBCFAB"/>
        <bgColor indexed="64"/>
      </patternFill>
    </fill>
    <fill>
      <patternFill patternType="solid">
        <fgColor rgb="FFF9B47B"/>
        <bgColor indexed="64"/>
      </patternFill>
    </fill>
    <fill>
      <patternFill patternType="solid">
        <fgColor rgb="FFCDDEF3"/>
        <bgColor indexed="64"/>
      </patternFill>
    </fill>
    <fill>
      <patternFill patternType="solid">
        <fgColor rgb="FFFFFF9F"/>
        <bgColor indexed="64"/>
      </patternFill>
    </fill>
    <fill>
      <patternFill patternType="solid">
        <fgColor rgb="FFF9B073"/>
        <bgColor indexed="64"/>
      </patternFill>
    </fill>
  </fills>
  <borders count="76">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s>
  <cellStyleXfs count="7">
    <xf numFmtId="0" fontId="0" fillId="0" borderId="0"/>
    <xf numFmtId="0" fontId="2" fillId="0" borderId="0"/>
    <xf numFmtId="0" fontId="15" fillId="0" borderId="0"/>
    <xf numFmtId="0" fontId="1" fillId="0" borderId="0"/>
    <xf numFmtId="0" fontId="1" fillId="0" borderId="0"/>
    <xf numFmtId="0" fontId="1" fillId="0" borderId="0"/>
    <xf numFmtId="0" fontId="1" fillId="0" borderId="0"/>
  </cellStyleXfs>
  <cellXfs count="275">
    <xf numFmtId="0" fontId="0" fillId="0" borderId="0" xfId="0"/>
    <xf numFmtId="0" fontId="15" fillId="0" borderId="0" xfId="0" applyFont="1" applyFill="1"/>
    <xf numFmtId="0" fontId="9" fillId="0" borderId="0" xfId="0" applyFont="1" applyFill="1"/>
    <xf numFmtId="164" fontId="15" fillId="0" borderId="0" xfId="0" applyNumberFormat="1" applyFont="1" applyFill="1" applyAlignment="1">
      <alignment horizontal="center"/>
    </xf>
    <xf numFmtId="0" fontId="15" fillId="0" borderId="0" xfId="0" applyFont="1" applyFill="1" applyBorder="1" applyAlignment="1">
      <alignment horizontal="left"/>
    </xf>
    <xf numFmtId="166" fontId="15" fillId="0" borderId="0" xfId="0" applyNumberFormat="1" applyFont="1" applyFill="1"/>
    <xf numFmtId="0" fontId="15"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15"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25" fillId="0" borderId="0" xfId="0" applyFont="1" applyFill="1"/>
    <xf numFmtId="0" fontId="25" fillId="8" borderId="69" xfId="0" applyFont="1" applyFill="1" applyBorder="1" applyAlignment="1">
      <alignment horizontal="center" vertical="center"/>
    </xf>
    <xf numFmtId="0" fontId="5" fillId="8" borderId="10" xfId="0" applyFont="1" applyFill="1" applyBorder="1" applyAlignment="1">
      <alignment horizontal="center" vertical="center" wrapText="1"/>
    </xf>
    <xf numFmtId="0" fontId="9" fillId="8" borderId="3"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5" xfId="0" applyFont="1" applyFill="1" applyBorder="1" applyAlignment="1">
      <alignment vertical="center" wrapText="1"/>
    </xf>
    <xf numFmtId="9" fontId="9" fillId="8" borderId="12" xfId="0" applyNumberFormat="1" applyFont="1" applyFill="1" applyBorder="1" applyAlignment="1">
      <alignment horizontal="center" vertical="center"/>
    </xf>
    <xf numFmtId="0" fontId="7" fillId="8" borderId="8" xfId="0" applyFont="1" applyFill="1" applyBorder="1" applyAlignment="1">
      <alignment horizontal="center" vertical="center" wrapText="1"/>
    </xf>
    <xf numFmtId="167" fontId="12" fillId="8" borderId="9" xfId="0" applyNumberFormat="1" applyFont="1" applyFill="1" applyBorder="1" applyAlignment="1">
      <alignment horizontal="center" vertical="center"/>
    </xf>
    <xf numFmtId="1" fontId="10" fillId="8" borderId="59" xfId="0" applyNumberFormat="1" applyFont="1" applyFill="1" applyBorder="1" applyAlignment="1">
      <alignment horizontal="center" vertical="center"/>
    </xf>
    <xf numFmtId="0" fontId="19" fillId="0" borderId="0" xfId="0" applyFont="1" applyFill="1" applyAlignment="1">
      <alignment horizontal="left" vertical="center"/>
    </xf>
    <xf numFmtId="0" fontId="25" fillId="9" borderId="69" xfId="0" applyFont="1" applyFill="1" applyBorder="1" applyAlignment="1">
      <alignment horizontal="center" vertical="center"/>
    </xf>
    <xf numFmtId="0" fontId="5" fillId="9" borderId="7" xfId="0" applyFont="1" applyFill="1" applyBorder="1" applyAlignment="1">
      <alignment horizontal="center" vertical="center" wrapText="1"/>
    </xf>
    <xf numFmtId="0" fontId="9" fillId="9" borderId="2"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4" xfId="0" applyFont="1" applyFill="1" applyBorder="1" applyAlignment="1">
      <alignment vertical="center" wrapText="1"/>
    </xf>
    <xf numFmtId="9" fontId="9" fillId="9" borderId="9" xfId="0" applyNumberFormat="1" applyFont="1" applyFill="1" applyBorder="1" applyAlignment="1">
      <alignment horizontal="center" vertical="center"/>
    </xf>
    <xf numFmtId="0" fontId="7" fillId="9" borderId="6" xfId="0" applyFont="1" applyFill="1" applyBorder="1" applyAlignment="1">
      <alignment horizontal="center" vertical="center" wrapText="1"/>
    </xf>
    <xf numFmtId="167" fontId="12" fillId="9" borderId="12" xfId="0" applyNumberFormat="1" applyFont="1" applyFill="1" applyBorder="1" applyAlignment="1">
      <alignment horizontal="center" vertical="center"/>
    </xf>
    <xf numFmtId="1" fontId="10" fillId="9" borderId="60" xfId="0" applyNumberFormat="1" applyFont="1" applyFill="1" applyBorder="1" applyAlignment="1">
      <alignment horizontal="center" vertical="center"/>
    </xf>
    <xf numFmtId="0" fontId="7" fillId="9" borderId="5" xfId="0" applyFont="1" applyFill="1" applyBorder="1" applyAlignment="1">
      <alignment vertical="center" wrapText="1"/>
    </xf>
    <xf numFmtId="0" fontId="25" fillId="10" borderId="68" xfId="0" applyFont="1" applyFill="1" applyBorder="1" applyAlignment="1">
      <alignment horizontal="center" vertical="center"/>
    </xf>
    <xf numFmtId="0" fontId="4" fillId="10" borderId="10" xfId="0" applyFont="1" applyFill="1" applyBorder="1" applyAlignment="1">
      <alignment horizontal="center" vertical="center" wrapText="1"/>
    </xf>
    <xf numFmtId="0" fontId="9" fillId="10" borderId="3" xfId="0" applyFont="1" applyFill="1" applyBorder="1" applyAlignment="1">
      <alignment horizontal="center" vertical="center" wrapText="1"/>
    </xf>
    <xf numFmtId="0" fontId="9" fillId="10" borderId="13" xfId="0" applyFont="1" applyFill="1" applyBorder="1" applyAlignment="1">
      <alignment horizontal="center" vertical="center" wrapText="1"/>
    </xf>
    <xf numFmtId="3" fontId="9" fillId="10" borderId="4" xfId="0" applyNumberFormat="1" applyFont="1" applyFill="1" applyBorder="1" applyAlignment="1">
      <alignment vertical="center" wrapText="1"/>
    </xf>
    <xf numFmtId="9" fontId="9" fillId="10" borderId="9" xfId="0" applyNumberFormat="1" applyFont="1" applyFill="1" applyBorder="1" applyAlignment="1">
      <alignment horizontal="center" vertical="center"/>
    </xf>
    <xf numFmtId="0" fontId="7" fillId="10" borderId="6" xfId="0" applyFont="1" applyFill="1" applyBorder="1" applyAlignment="1">
      <alignment horizontal="center" vertical="center" wrapText="1"/>
    </xf>
    <xf numFmtId="167" fontId="12" fillId="10" borderId="9" xfId="0" applyNumberFormat="1" applyFont="1" applyFill="1" applyBorder="1" applyAlignment="1">
      <alignment horizontal="center" vertical="center"/>
    </xf>
    <xf numFmtId="3" fontId="10" fillId="10" borderId="60" xfId="0" applyNumberFormat="1" applyFont="1" applyFill="1" applyBorder="1" applyAlignment="1">
      <alignment horizontal="center" vertical="center"/>
    </xf>
    <xf numFmtId="3" fontId="7" fillId="10" borderId="5" xfId="0" applyNumberFormat="1" applyFont="1" applyFill="1" applyBorder="1" applyAlignment="1">
      <alignment vertical="center" wrapText="1"/>
    </xf>
    <xf numFmtId="0" fontId="25" fillId="11" borderId="68" xfId="0" applyFont="1" applyFill="1" applyBorder="1" applyAlignment="1">
      <alignment horizontal="center" vertical="center"/>
    </xf>
    <xf numFmtId="0" fontId="6" fillId="11" borderId="11" xfId="0" applyFont="1" applyFill="1" applyBorder="1" applyAlignment="1">
      <alignment horizontal="center" vertical="center" wrapText="1"/>
    </xf>
    <xf numFmtId="0" fontId="22" fillId="11" borderId="68" xfId="0" applyFont="1" applyFill="1" applyBorder="1" applyAlignment="1">
      <alignment horizontal="center" vertical="center" wrapText="1"/>
    </xf>
    <xf numFmtId="0" fontId="25" fillId="11" borderId="60" xfId="0" applyFont="1" applyFill="1" applyBorder="1" applyAlignment="1">
      <alignment horizontal="center" vertical="center" wrapText="1"/>
    </xf>
    <xf numFmtId="3" fontId="6" fillId="11" borderId="5" xfId="0" applyNumberFormat="1" applyFont="1" applyFill="1" applyBorder="1" applyAlignment="1">
      <alignment vertical="center" wrapText="1"/>
    </xf>
    <xf numFmtId="9" fontId="25" fillId="11" borderId="12" xfId="0" applyNumberFormat="1" applyFont="1" applyFill="1" applyBorder="1" applyAlignment="1">
      <alignment horizontal="center" vertical="center"/>
    </xf>
    <xf numFmtId="0" fontId="26" fillId="11" borderId="8" xfId="0" applyFont="1" applyFill="1" applyBorder="1" applyAlignment="1">
      <alignment horizontal="center" vertical="center" wrapText="1"/>
    </xf>
    <xf numFmtId="167" fontId="27" fillId="11" borderId="12" xfId="0" applyNumberFormat="1" applyFont="1" applyFill="1" applyBorder="1" applyAlignment="1">
      <alignment horizontal="center" vertical="center"/>
    </xf>
    <xf numFmtId="3" fontId="29" fillId="11" borderId="60" xfId="0" applyNumberFormat="1" applyFont="1" applyFill="1" applyBorder="1" applyAlignment="1">
      <alignment horizontal="center" vertical="center"/>
    </xf>
    <xf numFmtId="166" fontId="26" fillId="11" borderId="5" xfId="0" applyNumberFormat="1" applyFont="1" applyFill="1" applyBorder="1" applyAlignment="1">
      <alignment vertical="center" wrapText="1"/>
    </xf>
    <xf numFmtId="0" fontId="25" fillId="11" borderId="69" xfId="0" applyFont="1" applyFill="1" applyBorder="1" applyAlignment="1">
      <alignment horizontal="center" vertical="center"/>
    </xf>
    <xf numFmtId="0" fontId="4" fillId="11" borderId="11" xfId="0" applyFont="1" applyFill="1" applyBorder="1" applyAlignment="1">
      <alignment horizontal="center" vertical="center" wrapText="1"/>
    </xf>
    <xf numFmtId="0" fontId="25" fillId="7" borderId="67" xfId="0" applyFont="1" applyFill="1" applyBorder="1" applyAlignment="1">
      <alignment horizontal="center" vertical="center"/>
    </xf>
    <xf numFmtId="0" fontId="5" fillId="7" borderId="62" xfId="0" applyFont="1" applyFill="1" applyBorder="1" applyAlignment="1">
      <alignment horizontal="center" vertical="center" wrapText="1"/>
    </xf>
    <xf numFmtId="0" fontId="9" fillId="7" borderId="63" xfId="0" applyFont="1" applyFill="1" applyBorder="1" applyAlignment="1">
      <alignment horizontal="center" vertical="center" wrapText="1"/>
    </xf>
    <xf numFmtId="0" fontId="9" fillId="7" borderId="64" xfId="0" applyFont="1" applyFill="1" applyBorder="1" applyAlignment="1">
      <alignment horizontal="center" vertical="center" wrapText="1"/>
    </xf>
    <xf numFmtId="0" fontId="9" fillId="7" borderId="64" xfId="0" applyFont="1" applyFill="1" applyBorder="1" applyAlignment="1">
      <alignment vertical="center" wrapText="1"/>
    </xf>
    <xf numFmtId="9" fontId="9" fillId="7" borderId="65" xfId="0" applyNumberFormat="1" applyFont="1" applyFill="1" applyBorder="1" applyAlignment="1">
      <alignment horizontal="center" vertical="center"/>
    </xf>
    <xf numFmtId="0" fontId="7" fillId="7" borderId="61" xfId="0" applyFont="1" applyFill="1" applyBorder="1" applyAlignment="1">
      <alignment horizontal="center" vertical="center" wrapText="1"/>
    </xf>
    <xf numFmtId="167" fontId="12" fillId="7" borderId="65" xfId="0" applyNumberFormat="1" applyFont="1" applyFill="1" applyBorder="1" applyAlignment="1">
      <alignment horizontal="center" vertical="center"/>
    </xf>
    <xf numFmtId="1" fontId="10" fillId="7" borderId="66" xfId="0" applyNumberFormat="1" applyFont="1" applyFill="1" applyBorder="1" applyAlignment="1">
      <alignment horizontal="center" vertical="center"/>
    </xf>
    <xf numFmtId="0" fontId="7" fillId="7" borderId="64" xfId="0" applyFont="1" applyFill="1" applyBorder="1" applyAlignment="1">
      <alignment vertical="center" wrapText="1"/>
    </xf>
    <xf numFmtId="0" fontId="25" fillId="4" borderId="69" xfId="0" applyFont="1" applyFill="1" applyBorder="1" applyAlignment="1">
      <alignment horizontal="center" vertical="center"/>
    </xf>
    <xf numFmtId="0" fontId="4" fillId="4" borderId="11" xfId="0" applyFont="1" applyFill="1" applyBorder="1" applyAlignment="1">
      <alignment horizontal="center" vertical="center" wrapText="1"/>
    </xf>
    <xf numFmtId="0" fontId="22" fillId="4" borderId="68" xfId="0" applyFont="1" applyFill="1" applyBorder="1" applyAlignment="1">
      <alignment horizontal="center" vertical="center" wrapText="1"/>
    </xf>
    <xf numFmtId="0" fontId="25" fillId="4" borderId="60" xfId="0" applyFont="1" applyFill="1" applyBorder="1" applyAlignment="1">
      <alignment horizontal="center" vertical="center" wrapText="1"/>
    </xf>
    <xf numFmtId="3" fontId="6" fillId="4" borderId="5" xfId="0" applyNumberFormat="1" applyFont="1" applyFill="1" applyBorder="1" applyAlignment="1">
      <alignment vertical="center" wrapText="1"/>
    </xf>
    <xf numFmtId="9" fontId="25" fillId="4" borderId="12" xfId="0" applyNumberFormat="1" applyFont="1" applyFill="1" applyBorder="1" applyAlignment="1">
      <alignment horizontal="center" vertical="center"/>
    </xf>
    <xf numFmtId="0" fontId="26" fillId="4" borderId="8" xfId="0" applyFont="1" applyFill="1" applyBorder="1" applyAlignment="1">
      <alignment horizontal="center" vertical="center" wrapText="1"/>
    </xf>
    <xf numFmtId="167" fontId="27" fillId="4" borderId="12" xfId="0" applyNumberFormat="1" applyFont="1" applyFill="1" applyBorder="1" applyAlignment="1">
      <alignment horizontal="center" vertical="center"/>
    </xf>
    <xf numFmtId="3" fontId="29" fillId="4" borderId="60" xfId="0" applyNumberFormat="1" applyFont="1" applyFill="1" applyBorder="1" applyAlignment="1">
      <alignment horizontal="center" vertical="center"/>
    </xf>
    <xf numFmtId="166" fontId="26" fillId="4" borderId="5" xfId="0" applyNumberFormat="1" applyFont="1" applyFill="1" applyBorder="1" applyAlignment="1">
      <alignment vertical="center" wrapText="1"/>
    </xf>
    <xf numFmtId="0" fontId="4" fillId="13" borderId="11" xfId="0" applyFont="1" applyFill="1" applyBorder="1" applyAlignment="1">
      <alignment horizontal="center" vertical="center" wrapText="1"/>
    </xf>
    <xf numFmtId="0" fontId="22" fillId="13" borderId="68" xfId="0" applyFont="1" applyFill="1" applyBorder="1" applyAlignment="1">
      <alignment horizontal="center" vertical="center" wrapText="1"/>
    </xf>
    <xf numFmtId="0" fontId="25" fillId="13" borderId="60" xfId="0" applyFont="1" applyFill="1" applyBorder="1" applyAlignment="1">
      <alignment horizontal="center" vertical="center" wrapText="1"/>
    </xf>
    <xf numFmtId="3" fontId="6" fillId="13" borderId="5" xfId="0" applyNumberFormat="1" applyFont="1" applyFill="1" applyBorder="1" applyAlignment="1">
      <alignment vertical="center" wrapText="1"/>
    </xf>
    <xf numFmtId="9" fontId="25" fillId="13" borderId="12" xfId="0" applyNumberFormat="1" applyFont="1" applyFill="1" applyBorder="1" applyAlignment="1">
      <alignment horizontal="center" vertical="center"/>
    </xf>
    <xf numFmtId="0" fontId="26" fillId="13" borderId="8" xfId="0" applyFont="1" applyFill="1" applyBorder="1" applyAlignment="1">
      <alignment horizontal="center" vertical="center" wrapText="1"/>
    </xf>
    <xf numFmtId="167" fontId="27" fillId="13" borderId="12" xfId="0" applyNumberFormat="1" applyFont="1" applyFill="1" applyBorder="1" applyAlignment="1">
      <alignment horizontal="center" vertical="center"/>
    </xf>
    <xf numFmtId="3" fontId="29" fillId="13" borderId="60" xfId="0" applyNumberFormat="1" applyFont="1" applyFill="1" applyBorder="1" applyAlignment="1">
      <alignment horizontal="center" vertical="center"/>
    </xf>
    <xf numFmtId="166" fontId="26" fillId="13" borderId="5" xfId="0" applyNumberFormat="1" applyFont="1" applyFill="1" applyBorder="1" applyAlignment="1">
      <alignment vertical="center" wrapText="1"/>
    </xf>
    <xf numFmtId="0" fontId="25" fillId="13" borderId="68" xfId="0" applyFont="1" applyFill="1" applyBorder="1" applyAlignment="1">
      <alignment horizontal="center" vertical="center"/>
    </xf>
    <xf numFmtId="0" fontId="25" fillId="14" borderId="69" xfId="0" applyFont="1" applyFill="1" applyBorder="1" applyAlignment="1">
      <alignment horizontal="center" vertical="center"/>
    </xf>
    <xf numFmtId="0" fontId="6" fillId="14" borderId="11" xfId="0" applyFont="1" applyFill="1" applyBorder="1" applyAlignment="1">
      <alignment horizontal="center" vertical="center" wrapText="1"/>
    </xf>
    <xf numFmtId="0" fontId="22" fillId="14" borderId="68" xfId="0" applyFont="1" applyFill="1" applyBorder="1" applyAlignment="1">
      <alignment horizontal="center" vertical="center" wrapText="1"/>
    </xf>
    <xf numFmtId="0" fontId="25" fillId="14" borderId="60" xfId="0" applyFont="1" applyFill="1" applyBorder="1" applyAlignment="1">
      <alignment horizontal="center" vertical="center" wrapText="1"/>
    </xf>
    <xf numFmtId="3" fontId="6" fillId="14" borderId="5" xfId="0" applyNumberFormat="1" applyFont="1" applyFill="1" applyBorder="1" applyAlignment="1">
      <alignment vertical="center" wrapText="1"/>
    </xf>
    <xf numFmtId="9" fontId="25" fillId="14" borderId="12" xfId="0" applyNumberFormat="1" applyFont="1" applyFill="1" applyBorder="1" applyAlignment="1">
      <alignment horizontal="center" vertical="center"/>
    </xf>
    <xf numFmtId="0" fontId="26" fillId="14" borderId="8" xfId="0" applyFont="1" applyFill="1" applyBorder="1" applyAlignment="1">
      <alignment horizontal="center" vertical="center" wrapText="1"/>
    </xf>
    <xf numFmtId="167" fontId="27" fillId="14" borderId="12" xfId="0" applyNumberFormat="1" applyFont="1" applyFill="1" applyBorder="1" applyAlignment="1">
      <alignment horizontal="center" vertical="center"/>
    </xf>
    <xf numFmtId="3" fontId="29" fillId="14" borderId="60" xfId="0" applyNumberFormat="1" applyFont="1" applyFill="1" applyBorder="1" applyAlignment="1">
      <alignment horizontal="center" vertical="center"/>
    </xf>
    <xf numFmtId="166" fontId="26" fillId="14" borderId="5" xfId="0" applyNumberFormat="1" applyFont="1" applyFill="1" applyBorder="1" applyAlignment="1">
      <alignment vertical="center" wrapText="1"/>
    </xf>
    <xf numFmtId="0" fontId="25" fillId="14" borderId="68" xfId="0" applyFont="1" applyFill="1" applyBorder="1" applyAlignment="1">
      <alignment horizontal="center" vertical="center"/>
    </xf>
    <xf numFmtId="0" fontId="4" fillId="14" borderId="11" xfId="0" applyFont="1" applyFill="1" applyBorder="1" applyAlignment="1">
      <alignment horizontal="center" vertical="center" wrapText="1"/>
    </xf>
    <xf numFmtId="0" fontId="25" fillId="15" borderId="68" xfId="0" applyFont="1" applyFill="1" applyBorder="1" applyAlignment="1">
      <alignment horizontal="center" vertical="center"/>
    </xf>
    <xf numFmtId="0" fontId="6" fillId="15" borderId="11" xfId="0" applyFont="1" applyFill="1" applyBorder="1" applyAlignment="1">
      <alignment horizontal="center" vertical="center" wrapText="1"/>
    </xf>
    <xf numFmtId="0" fontId="22" fillId="15" borderId="68" xfId="0" applyFont="1" applyFill="1" applyBorder="1" applyAlignment="1">
      <alignment horizontal="center" vertical="center" wrapText="1"/>
    </xf>
    <xf numFmtId="0" fontId="25" fillId="15" borderId="60" xfId="0" applyFont="1" applyFill="1" applyBorder="1" applyAlignment="1">
      <alignment horizontal="center" vertical="center" wrapText="1"/>
    </xf>
    <xf numFmtId="3" fontId="6" fillId="15" borderId="5" xfId="0" applyNumberFormat="1" applyFont="1" applyFill="1" applyBorder="1" applyAlignment="1">
      <alignment vertical="center" wrapText="1"/>
    </xf>
    <xf numFmtId="9" fontId="25" fillId="15" borderId="12" xfId="0" applyNumberFormat="1" applyFont="1" applyFill="1" applyBorder="1" applyAlignment="1">
      <alignment horizontal="center" vertical="center"/>
    </xf>
    <xf numFmtId="0" fontId="26" fillId="15" borderId="8" xfId="0" applyFont="1" applyFill="1" applyBorder="1" applyAlignment="1">
      <alignment horizontal="center" vertical="center" wrapText="1"/>
    </xf>
    <xf numFmtId="167" fontId="27" fillId="15" borderId="12" xfId="0" applyNumberFormat="1" applyFont="1" applyFill="1" applyBorder="1" applyAlignment="1">
      <alignment horizontal="center" vertical="center"/>
    </xf>
    <xf numFmtId="3" fontId="29" fillId="15" borderId="60" xfId="0" applyNumberFormat="1" applyFont="1" applyFill="1" applyBorder="1" applyAlignment="1">
      <alignment horizontal="center" vertical="center"/>
    </xf>
    <xf numFmtId="166" fontId="26" fillId="15" borderId="5" xfId="0" applyNumberFormat="1" applyFont="1" applyFill="1" applyBorder="1" applyAlignment="1">
      <alignment vertical="center" wrapText="1"/>
    </xf>
    <xf numFmtId="0" fontId="24" fillId="15" borderId="11" xfId="0" applyFont="1" applyFill="1" applyBorder="1" applyAlignment="1">
      <alignment horizontal="center" vertical="center" wrapText="1"/>
    </xf>
    <xf numFmtId="0" fontId="25" fillId="15" borderId="69" xfId="0" applyFont="1" applyFill="1" applyBorder="1" applyAlignment="1">
      <alignment horizontal="center" vertical="center"/>
    </xf>
    <xf numFmtId="0" fontId="4" fillId="15" borderId="11" xfId="0" applyFont="1" applyFill="1" applyBorder="1" applyAlignment="1">
      <alignment horizontal="center" vertical="center" wrapText="1"/>
    </xf>
    <xf numFmtId="164" fontId="30" fillId="15" borderId="12" xfId="0" applyNumberFormat="1" applyFont="1" applyFill="1" applyBorder="1" applyAlignment="1">
      <alignment horizontal="right" vertical="center" wrapText="1"/>
    </xf>
    <xf numFmtId="164" fontId="30" fillId="11" borderId="12" xfId="0" applyNumberFormat="1" applyFont="1" applyFill="1" applyBorder="1" applyAlignment="1">
      <alignment horizontal="right" vertical="center" wrapText="1"/>
    </xf>
    <xf numFmtId="164" fontId="30" fillId="14" borderId="12" xfId="0" applyNumberFormat="1" applyFont="1" applyFill="1" applyBorder="1" applyAlignment="1">
      <alignment horizontal="right" vertical="center" wrapText="1"/>
    </xf>
    <xf numFmtId="164" fontId="30" fillId="13" borderId="12" xfId="0" applyNumberFormat="1" applyFont="1" applyFill="1" applyBorder="1" applyAlignment="1">
      <alignment horizontal="right" vertical="center" wrapText="1"/>
    </xf>
    <xf numFmtId="164" fontId="30" fillId="4" borderId="12" xfId="0" applyNumberFormat="1" applyFont="1" applyFill="1" applyBorder="1" applyAlignment="1">
      <alignment horizontal="right" vertical="center" wrapText="1"/>
    </xf>
    <xf numFmtId="164" fontId="5" fillId="10" borderId="12" xfId="0" applyNumberFormat="1" applyFont="1" applyFill="1" applyBorder="1" applyAlignment="1">
      <alignment horizontal="right" vertical="center" wrapText="1"/>
    </xf>
    <xf numFmtId="0" fontId="7" fillId="8" borderId="4" xfId="0" applyFont="1" applyFill="1" applyBorder="1" applyAlignment="1">
      <alignment vertical="center" wrapText="1"/>
    </xf>
    <xf numFmtId="164" fontId="5" fillId="9" borderId="9" xfId="0" applyNumberFormat="1" applyFont="1" applyFill="1" applyBorder="1" applyAlignment="1">
      <alignment horizontal="right" vertical="center" wrapText="1"/>
    </xf>
    <xf numFmtId="0" fontId="12" fillId="7" borderId="67" xfId="0" applyFont="1" applyFill="1" applyBorder="1" applyAlignment="1">
      <alignment horizontal="center" vertical="center"/>
    </xf>
    <xf numFmtId="0" fontId="12" fillId="8" borderId="2" xfId="0" applyFont="1" applyFill="1" applyBorder="1" applyAlignment="1">
      <alignment horizontal="center" vertical="center"/>
    </xf>
    <xf numFmtId="0" fontId="12" fillId="10" borderId="3" xfId="0" applyFont="1" applyFill="1" applyBorder="1" applyAlignment="1">
      <alignment horizontal="center" vertical="center"/>
    </xf>
    <xf numFmtId="0" fontId="12" fillId="9" borderId="2" xfId="0" applyFont="1" applyFill="1" applyBorder="1" applyAlignment="1">
      <alignment horizontal="center" vertical="center"/>
    </xf>
    <xf numFmtId="0" fontId="12" fillId="13" borderId="68" xfId="0" applyFont="1" applyFill="1" applyBorder="1" applyAlignment="1">
      <alignment horizontal="center" vertical="center"/>
    </xf>
    <xf numFmtId="0" fontId="12" fillId="4" borderId="68" xfId="0" applyFont="1" applyFill="1" applyBorder="1" applyAlignment="1">
      <alignment horizontal="center" vertical="center"/>
    </xf>
    <xf numFmtId="0" fontId="12" fillId="14" borderId="68" xfId="0" applyFont="1" applyFill="1" applyBorder="1" applyAlignment="1">
      <alignment horizontal="center" vertical="center"/>
    </xf>
    <xf numFmtId="0" fontId="12" fillId="11" borderId="68" xfId="0" applyFont="1" applyFill="1" applyBorder="1" applyAlignment="1">
      <alignment horizontal="center" vertical="center"/>
    </xf>
    <xf numFmtId="0" fontId="12" fillId="15" borderId="68" xfId="0" applyFont="1" applyFill="1" applyBorder="1" applyAlignment="1">
      <alignment horizontal="center" vertical="center"/>
    </xf>
    <xf numFmtId="0" fontId="25" fillId="16" borderId="14" xfId="0" applyFont="1" applyFill="1" applyBorder="1" applyAlignment="1">
      <alignment horizontal="center" vertical="center"/>
    </xf>
    <xf numFmtId="0" fontId="5" fillId="16" borderId="15" xfId="0" applyFont="1" applyFill="1" applyBorder="1" applyAlignment="1">
      <alignment horizontal="center" vertical="center" wrapText="1"/>
    </xf>
    <xf numFmtId="0" fontId="9" fillId="16" borderId="18" xfId="0" applyFont="1" applyFill="1" applyBorder="1" applyAlignment="1">
      <alignment horizontal="center" vertical="center" wrapText="1"/>
    </xf>
    <xf numFmtId="0" fontId="9" fillId="16" borderId="1" xfId="0" applyFont="1" applyFill="1" applyBorder="1" applyAlignment="1">
      <alignment horizontal="center" vertical="center" wrapText="1"/>
    </xf>
    <xf numFmtId="164" fontId="5" fillId="16" borderId="16" xfId="0" applyNumberFormat="1" applyFont="1" applyFill="1" applyBorder="1" applyAlignment="1">
      <alignment horizontal="right" vertical="center" wrapText="1"/>
    </xf>
    <xf numFmtId="0" fontId="9" fillId="16" borderId="1" xfId="0" applyFont="1" applyFill="1" applyBorder="1" applyAlignment="1">
      <alignment vertical="center" wrapText="1"/>
    </xf>
    <xf numFmtId="9" fontId="9" fillId="16" borderId="16" xfId="0" applyNumberFormat="1" applyFont="1" applyFill="1" applyBorder="1" applyAlignment="1">
      <alignment horizontal="center" vertical="center"/>
    </xf>
    <xf numFmtId="0" fontId="7" fillId="16" borderId="17" xfId="0" applyFont="1" applyFill="1" applyBorder="1" applyAlignment="1">
      <alignment horizontal="center" vertical="center" wrapText="1"/>
    </xf>
    <xf numFmtId="167" fontId="12" fillId="16" borderId="16" xfId="0" applyNumberFormat="1" applyFont="1" applyFill="1" applyBorder="1" applyAlignment="1">
      <alignment horizontal="center" vertical="center"/>
    </xf>
    <xf numFmtId="1" fontId="10" fillId="16" borderId="29" xfId="0" applyNumberFormat="1" applyFont="1" applyFill="1" applyBorder="1" applyAlignment="1">
      <alignment horizontal="center" vertical="center"/>
    </xf>
    <xf numFmtId="0" fontId="7" fillId="16" borderId="1" xfId="0" applyFont="1" applyFill="1" applyBorder="1" applyAlignment="1">
      <alignment vertical="center" wrapText="1"/>
    </xf>
    <xf numFmtId="0" fontId="12" fillId="16" borderId="18" xfId="0" applyFont="1" applyFill="1" applyBorder="1" applyAlignment="1">
      <alignment horizontal="center" vertical="center"/>
    </xf>
    <xf numFmtId="0" fontId="25" fillId="17" borderId="68" xfId="0" applyFont="1" applyFill="1" applyBorder="1" applyAlignment="1">
      <alignment horizontal="center" vertical="center"/>
    </xf>
    <xf numFmtId="0" fontId="5" fillId="17" borderId="10" xfId="0" applyFont="1" applyFill="1" applyBorder="1" applyAlignment="1">
      <alignment horizontal="center" vertical="center" wrapText="1"/>
    </xf>
    <xf numFmtId="0" fontId="9" fillId="17" borderId="3" xfId="0" applyFont="1" applyFill="1" applyBorder="1" applyAlignment="1">
      <alignment horizontal="center" vertical="center" wrapText="1"/>
    </xf>
    <xf numFmtId="0" fontId="9" fillId="17" borderId="5" xfId="0" applyFont="1" applyFill="1" applyBorder="1" applyAlignment="1">
      <alignment horizontal="center" vertical="center" wrapText="1"/>
    </xf>
    <xf numFmtId="164" fontId="5" fillId="17" borderId="12" xfId="0" applyNumberFormat="1" applyFont="1" applyFill="1" applyBorder="1" applyAlignment="1">
      <alignment horizontal="right" vertical="center" wrapText="1"/>
    </xf>
    <xf numFmtId="0" fontId="9" fillId="17" borderId="5" xfId="0" applyFont="1" applyFill="1" applyBorder="1" applyAlignment="1">
      <alignment vertical="center" wrapText="1"/>
    </xf>
    <xf numFmtId="9" fontId="9" fillId="17" borderId="12" xfId="0" applyNumberFormat="1" applyFont="1" applyFill="1" applyBorder="1" applyAlignment="1">
      <alignment horizontal="center" vertical="center"/>
    </xf>
    <xf numFmtId="0" fontId="7" fillId="17" borderId="8" xfId="0" applyFont="1" applyFill="1" applyBorder="1" applyAlignment="1">
      <alignment horizontal="center" vertical="center" wrapText="1"/>
    </xf>
    <xf numFmtId="167" fontId="12" fillId="17" borderId="12" xfId="0" applyNumberFormat="1" applyFont="1" applyFill="1" applyBorder="1" applyAlignment="1">
      <alignment horizontal="center" vertical="center"/>
    </xf>
    <xf numFmtId="1" fontId="10" fillId="17" borderId="60" xfId="0" applyNumberFormat="1" applyFont="1" applyFill="1" applyBorder="1" applyAlignment="1">
      <alignment horizontal="center" vertical="center"/>
    </xf>
    <xf numFmtId="0" fontId="7" fillId="17" borderId="5" xfId="0" applyFont="1" applyFill="1" applyBorder="1" applyAlignment="1">
      <alignment vertical="center" wrapText="1"/>
    </xf>
    <xf numFmtId="0" fontId="12" fillId="17" borderId="3" xfId="0" applyFont="1" applyFill="1" applyBorder="1" applyAlignment="1">
      <alignment horizontal="center" vertical="center"/>
    </xf>
    <xf numFmtId="0" fontId="25" fillId="18" borderId="68" xfId="0" applyFont="1" applyFill="1" applyBorder="1" applyAlignment="1">
      <alignment horizontal="center" vertical="center"/>
    </xf>
    <xf numFmtId="0" fontId="5" fillId="18" borderId="10"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9" fillId="18" borderId="5" xfId="0" applyFont="1" applyFill="1" applyBorder="1" applyAlignment="1">
      <alignment horizontal="center" vertical="center" wrapText="1"/>
    </xf>
    <xf numFmtId="164" fontId="5" fillId="18" borderId="12" xfId="0" applyNumberFormat="1" applyFont="1" applyFill="1" applyBorder="1" applyAlignment="1">
      <alignment horizontal="right" vertical="center" wrapText="1"/>
    </xf>
    <xf numFmtId="0" fontId="9" fillId="18" borderId="5" xfId="0" applyFont="1" applyFill="1" applyBorder="1" applyAlignment="1">
      <alignment vertical="center" wrapText="1"/>
    </xf>
    <xf numFmtId="9" fontId="9" fillId="18" borderId="12" xfId="0" applyNumberFormat="1" applyFont="1" applyFill="1" applyBorder="1" applyAlignment="1">
      <alignment horizontal="center" vertical="center"/>
    </xf>
    <xf numFmtId="0" fontId="7" fillId="18" borderId="8" xfId="0" applyFont="1" applyFill="1" applyBorder="1" applyAlignment="1">
      <alignment horizontal="center" vertical="center" wrapText="1"/>
    </xf>
    <xf numFmtId="167" fontId="12" fillId="18" borderId="9" xfId="0" applyNumberFormat="1" applyFont="1" applyFill="1" applyBorder="1" applyAlignment="1">
      <alignment horizontal="center" vertical="center"/>
    </xf>
    <xf numFmtId="1" fontId="10" fillId="18" borderId="59" xfId="0" applyNumberFormat="1" applyFont="1" applyFill="1" applyBorder="1" applyAlignment="1">
      <alignment horizontal="center" vertical="center"/>
    </xf>
    <xf numFmtId="0" fontId="7" fillId="18" borderId="5" xfId="0" applyFont="1" applyFill="1" applyBorder="1" applyAlignment="1">
      <alignment vertical="center" wrapText="1"/>
    </xf>
    <xf numFmtId="0" fontId="12" fillId="18" borderId="3" xfId="0" applyFont="1" applyFill="1" applyBorder="1" applyAlignment="1">
      <alignment horizontal="center" vertical="center"/>
    </xf>
    <xf numFmtId="0" fontId="25" fillId="19" borderId="68" xfId="0" applyFont="1" applyFill="1" applyBorder="1" applyAlignment="1">
      <alignment horizontal="center" vertical="center"/>
    </xf>
    <xf numFmtId="0" fontId="5" fillId="19" borderId="62" xfId="0" applyFont="1" applyFill="1" applyBorder="1" applyAlignment="1">
      <alignment horizontal="center" vertical="center" wrapText="1"/>
    </xf>
    <xf numFmtId="0" fontId="6" fillId="19" borderId="63" xfId="0" applyFont="1" applyFill="1" applyBorder="1" applyAlignment="1">
      <alignment horizontal="center" vertical="center" wrapText="1"/>
    </xf>
    <xf numFmtId="0" fontId="9" fillId="19" borderId="64" xfId="0" applyFont="1" applyFill="1" applyBorder="1" applyAlignment="1">
      <alignment horizontal="center" vertical="center" wrapText="1"/>
    </xf>
    <xf numFmtId="164" fontId="5" fillId="19" borderId="65" xfId="0" applyNumberFormat="1" applyFont="1" applyFill="1" applyBorder="1" applyAlignment="1">
      <alignment horizontal="right" vertical="center" wrapText="1"/>
    </xf>
    <xf numFmtId="0" fontId="9" fillId="19" borderId="64" xfId="0" applyFont="1" applyFill="1" applyBorder="1" applyAlignment="1">
      <alignment vertical="center" wrapText="1"/>
    </xf>
    <xf numFmtId="9" fontId="9" fillId="19" borderId="65" xfId="0" applyNumberFormat="1" applyFont="1" applyFill="1" applyBorder="1" applyAlignment="1">
      <alignment horizontal="center" vertical="center"/>
    </xf>
    <xf numFmtId="0" fontId="7" fillId="19" borderId="61" xfId="0" applyFont="1" applyFill="1" applyBorder="1" applyAlignment="1">
      <alignment horizontal="center" vertical="center" wrapText="1"/>
    </xf>
    <xf numFmtId="167" fontId="12" fillId="19" borderId="12" xfId="0" applyNumberFormat="1" applyFont="1" applyFill="1" applyBorder="1" applyAlignment="1">
      <alignment horizontal="center" vertical="center"/>
    </xf>
    <xf numFmtId="1" fontId="10" fillId="19" borderId="60" xfId="0" applyNumberFormat="1" applyFont="1" applyFill="1" applyBorder="1" applyAlignment="1">
      <alignment horizontal="center" vertical="center"/>
    </xf>
    <xf numFmtId="0" fontId="7" fillId="19" borderId="5" xfId="0" applyFont="1" applyFill="1" applyBorder="1" applyAlignment="1">
      <alignment vertical="center" wrapText="1"/>
    </xf>
    <xf numFmtId="0" fontId="12" fillId="19" borderId="68" xfId="0" applyFont="1" applyFill="1" applyBorder="1" applyAlignment="1">
      <alignment horizontal="center" vertical="center"/>
    </xf>
    <xf numFmtId="164" fontId="5" fillId="7" borderId="65" xfId="0" applyNumberFormat="1" applyFont="1" applyFill="1" applyBorder="1" applyAlignment="1">
      <alignment horizontal="right" vertical="center" wrapText="1"/>
    </xf>
    <xf numFmtId="164" fontId="5" fillId="9" borderId="12" xfId="0" applyNumberFormat="1" applyFont="1" applyFill="1" applyBorder="1" applyAlignment="1">
      <alignment horizontal="right" vertical="center" wrapText="1"/>
    </xf>
    <xf numFmtId="164" fontId="5" fillId="8" borderId="9" xfId="0" applyNumberFormat="1" applyFont="1" applyFill="1" applyBorder="1" applyAlignment="1">
      <alignment horizontal="right" vertical="center" wrapText="1"/>
    </xf>
    <xf numFmtId="164" fontId="5" fillId="8" borderId="12" xfId="0" applyNumberFormat="1" applyFont="1" applyFill="1" applyBorder="1" applyAlignment="1">
      <alignment horizontal="right" vertical="center" wrapText="1"/>
    </xf>
    <xf numFmtId="0" fontId="20" fillId="5" borderId="12" xfId="0" applyFon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5" xfId="0" applyFont="1" applyFill="1" applyBorder="1" applyAlignment="1">
      <alignment horizontal="center" vertical="center" wrapText="1"/>
    </xf>
    <xf numFmtId="164" fontId="6" fillId="20" borderId="47" xfId="0" applyNumberFormat="1" applyFont="1" applyFill="1" applyBorder="1" applyAlignment="1">
      <alignment horizontal="center" vertical="center" wrapText="1"/>
    </xf>
    <xf numFmtId="164" fontId="6" fillId="20" borderId="48" xfId="0" applyNumberFormat="1" applyFont="1" applyFill="1" applyBorder="1" applyAlignment="1">
      <alignment horizontal="center" vertical="center" wrapText="1"/>
    </xf>
    <xf numFmtId="164" fontId="6" fillId="20" borderId="49" xfId="0" applyNumberFormat="1" applyFont="1" applyFill="1" applyBorder="1" applyAlignment="1">
      <alignment horizontal="center" vertical="center" wrapText="1"/>
    </xf>
    <xf numFmtId="0" fontId="19" fillId="20" borderId="73" xfId="0" applyFont="1" applyFill="1" applyBorder="1" applyAlignment="1">
      <alignment horizontal="center" vertical="center" wrapText="1"/>
    </xf>
    <xf numFmtId="0" fontId="19" fillId="20" borderId="21" xfId="0" applyFont="1" applyFill="1" applyBorder="1" applyAlignment="1">
      <alignment horizontal="center" vertical="center" wrapText="1"/>
    </xf>
    <xf numFmtId="0" fontId="19" fillId="20" borderId="74"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6" fillId="12" borderId="16" xfId="0" applyFont="1" applyFill="1" applyBorder="1" applyAlignment="1">
      <alignment horizontal="center" vertical="center"/>
    </xf>
    <xf numFmtId="0" fontId="16" fillId="12" borderId="19" xfId="0" applyFont="1" applyFill="1" applyBorder="1" applyAlignment="1">
      <alignment horizontal="center" vertical="center"/>
    </xf>
    <xf numFmtId="0" fontId="16" fillId="12" borderId="1" xfId="0" applyFont="1" applyFill="1" applyBorder="1" applyAlignment="1">
      <alignment horizontal="center" vertical="center"/>
    </xf>
    <xf numFmtId="0" fontId="6" fillId="0" borderId="58" xfId="0" applyFont="1" applyFill="1" applyBorder="1" applyAlignment="1">
      <alignment horizontal="center" vertical="center" wrapText="1"/>
    </xf>
    <xf numFmtId="0" fontId="6" fillId="0" borderId="57"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19" fillId="20" borderId="75" xfId="0" applyFont="1" applyFill="1" applyBorder="1" applyAlignment="1">
      <alignment horizontal="center" vertical="center" wrapText="1"/>
    </xf>
    <xf numFmtId="0" fontId="19" fillId="20" borderId="53" xfId="0" applyFont="1" applyFill="1" applyBorder="1" applyAlignment="1">
      <alignment horizontal="center" vertical="center" wrapText="1"/>
    </xf>
    <xf numFmtId="0" fontId="19" fillId="20" borderId="9" xfId="0" applyFont="1" applyFill="1" applyBorder="1" applyAlignment="1">
      <alignment horizontal="center" vertical="center" wrapText="1"/>
    </xf>
    <xf numFmtId="0" fontId="19" fillId="20" borderId="2"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27" xfId="0" applyFont="1" applyFill="1" applyBorder="1" applyAlignment="1">
      <alignment horizontal="center" vertical="center" wrapText="1"/>
    </xf>
    <xf numFmtId="166" fontId="6" fillId="0" borderId="25" xfId="0" applyNumberFormat="1" applyFont="1" applyFill="1" applyBorder="1" applyAlignment="1">
      <alignment horizontal="center" vertical="center" wrapText="1"/>
    </xf>
    <xf numFmtId="166" fontId="4" fillId="0" borderId="57" xfId="0" applyNumberFormat="1" applyFont="1" applyFill="1" applyBorder="1" applyAlignment="1">
      <alignment horizontal="center" vertical="center" wrapText="1"/>
    </xf>
    <xf numFmtId="166" fontId="4" fillId="0" borderId="29" xfId="0" applyNumberFormat="1" applyFont="1" applyFill="1" applyBorder="1" applyAlignment="1">
      <alignment horizontal="center" vertical="center" wrapText="1"/>
    </xf>
    <xf numFmtId="166" fontId="4" fillId="0" borderId="16" xfId="0" applyNumberFormat="1"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6" fillId="0" borderId="26" xfId="0" applyFont="1" applyFill="1" applyBorder="1" applyAlignment="1">
      <alignment horizontal="center" vertical="center" textRotation="90" wrapText="1"/>
    </xf>
    <xf numFmtId="0" fontId="6" fillId="0" borderId="17" xfId="0" applyFont="1" applyFill="1" applyBorder="1" applyAlignment="1">
      <alignment horizontal="center" vertical="center" textRotation="90" wrapText="1"/>
    </xf>
    <xf numFmtId="0" fontId="4" fillId="0" borderId="53"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8" fillId="0" borderId="32" xfId="0" applyFont="1" applyFill="1" applyBorder="1" applyAlignment="1">
      <alignment horizontal="left" vertical="center" wrapText="1"/>
    </xf>
    <xf numFmtId="0" fontId="7" fillId="0" borderId="33" xfId="0" applyFont="1" applyFill="1" applyBorder="1" applyAlignment="1">
      <alignment horizontal="left" vertical="center"/>
    </xf>
    <xf numFmtId="0" fontId="7" fillId="0" borderId="34" xfId="0" applyFont="1" applyFill="1" applyBorder="1" applyAlignment="1">
      <alignment horizontal="left" vertical="center"/>
    </xf>
    <xf numFmtId="0" fontId="7" fillId="0" borderId="32" xfId="0" applyFont="1" applyFill="1" applyBorder="1" applyAlignment="1">
      <alignment horizontal="left" vertical="center" wrapText="1"/>
    </xf>
    <xf numFmtId="0" fontId="18" fillId="4" borderId="37" xfId="0" applyFont="1" applyFill="1" applyBorder="1" applyAlignment="1">
      <alignment horizontal="center" vertical="center" wrapText="1"/>
    </xf>
    <xf numFmtId="0" fontId="18" fillId="4" borderId="36" xfId="0" applyFont="1" applyFill="1" applyBorder="1" applyAlignment="1">
      <alignment horizontal="center" vertical="center" wrapText="1"/>
    </xf>
    <xf numFmtId="0" fontId="18" fillId="4" borderId="38" xfId="0" applyFont="1" applyFill="1" applyBorder="1" applyAlignment="1">
      <alignment horizontal="center" vertical="center" wrapText="1"/>
    </xf>
    <xf numFmtId="9" fontId="12" fillId="4" borderId="35" xfId="0" applyNumberFormat="1" applyFont="1" applyFill="1" applyBorder="1" applyAlignment="1">
      <alignment horizontal="center" vertical="center"/>
    </xf>
    <xf numFmtId="9" fontId="12" fillId="4" borderId="39" xfId="0" applyNumberFormat="1" applyFont="1" applyFill="1" applyBorder="1" applyAlignment="1">
      <alignment horizontal="center" vertical="center"/>
    </xf>
    <xf numFmtId="9" fontId="12" fillId="3" borderId="40" xfId="0" applyNumberFormat="1" applyFont="1" applyFill="1" applyBorder="1" applyAlignment="1">
      <alignment horizontal="center" vertical="center"/>
    </xf>
    <xf numFmtId="9" fontId="12" fillId="3" borderId="41" xfId="0" applyNumberFormat="1" applyFont="1" applyFill="1" applyBorder="1" applyAlignment="1">
      <alignment horizontal="center" vertical="center"/>
    </xf>
    <xf numFmtId="0" fontId="18" fillId="3" borderId="44" xfId="0" applyFont="1" applyFill="1" applyBorder="1" applyAlignment="1">
      <alignment horizontal="center" vertical="center" wrapText="1"/>
    </xf>
    <xf numFmtId="0" fontId="18" fillId="3" borderId="45" xfId="0" applyFont="1" applyFill="1" applyBorder="1" applyAlignment="1">
      <alignment horizontal="center" vertical="center" wrapText="1"/>
    </xf>
    <xf numFmtId="0" fontId="18" fillId="3" borderId="46" xfId="0" applyFont="1" applyFill="1" applyBorder="1" applyAlignment="1">
      <alignment horizontal="center" vertical="center" wrapText="1"/>
    </xf>
    <xf numFmtId="0" fontId="21" fillId="4" borderId="36" xfId="0" applyFont="1" applyFill="1" applyBorder="1" applyAlignment="1">
      <alignment horizontal="left" vertical="center" wrapText="1"/>
    </xf>
    <xf numFmtId="0" fontId="21" fillId="4" borderId="38" xfId="0" applyFont="1" applyFill="1" applyBorder="1" applyAlignment="1">
      <alignment horizontal="left" vertical="center" wrapText="1"/>
    </xf>
    <xf numFmtId="0" fontId="18" fillId="20" borderId="70" xfId="0" applyFont="1" applyFill="1" applyBorder="1" applyAlignment="1">
      <alignment horizontal="center" vertical="center" wrapText="1"/>
    </xf>
    <xf numFmtId="0" fontId="18" fillId="20" borderId="71" xfId="0" applyFont="1" applyFill="1" applyBorder="1" applyAlignment="1">
      <alignment horizontal="center" vertical="center" wrapText="1"/>
    </xf>
    <xf numFmtId="0" fontId="18" fillId="20" borderId="72" xfId="0" applyFont="1" applyFill="1" applyBorder="1" applyAlignment="1">
      <alignment horizontal="center" vertical="center" wrapText="1"/>
    </xf>
    <xf numFmtId="0" fontId="18" fillId="20" borderId="6" xfId="0" applyFont="1" applyFill="1" applyBorder="1" applyAlignment="1">
      <alignment horizontal="center" vertical="center" wrapText="1"/>
    </xf>
    <xf numFmtId="0" fontId="18" fillId="20" borderId="13" xfId="0" applyFont="1" applyFill="1" applyBorder="1" applyAlignment="1">
      <alignment horizontal="center" vertical="center" wrapText="1"/>
    </xf>
    <xf numFmtId="0" fontId="18" fillId="20" borderId="4" xfId="0" applyFont="1" applyFill="1" applyBorder="1" applyAlignment="1">
      <alignment horizontal="center" vertical="center" wrapText="1"/>
    </xf>
    <xf numFmtId="0" fontId="15" fillId="0" borderId="30" xfId="0" applyFont="1" applyFill="1" applyBorder="1" applyAlignment="1">
      <alignment horizontal="center" vertical="center" wrapText="1"/>
    </xf>
    <xf numFmtId="0" fontId="15" fillId="0" borderId="31" xfId="0" applyFont="1" applyFill="1" applyBorder="1" applyAlignment="1">
      <alignment horizontal="center" vertical="center" wrapText="1"/>
    </xf>
    <xf numFmtId="0" fontId="7" fillId="2" borderId="32" xfId="0" applyFont="1" applyFill="1" applyBorder="1" applyAlignment="1">
      <alignment horizontal="left" vertical="center" wrapText="1"/>
    </xf>
    <xf numFmtId="0" fontId="7" fillId="2" borderId="33" xfId="0" applyFont="1" applyFill="1" applyBorder="1" applyAlignment="1">
      <alignment horizontal="left" vertical="center"/>
    </xf>
    <xf numFmtId="0" fontId="7" fillId="2" borderId="34" xfId="0" applyFont="1" applyFill="1" applyBorder="1" applyAlignment="1">
      <alignment horizontal="left" vertical="center"/>
    </xf>
    <xf numFmtId="0" fontId="5" fillId="6" borderId="52" xfId="0" applyFont="1" applyFill="1" applyBorder="1" applyAlignment="1">
      <alignment horizontal="center" vertical="center" wrapText="1"/>
    </xf>
    <xf numFmtId="0" fontId="5" fillId="6" borderId="50" xfId="0" applyFont="1" applyFill="1" applyBorder="1" applyAlignment="1">
      <alignment horizontal="center" vertical="center" wrapText="1"/>
    </xf>
    <xf numFmtId="0" fontId="5" fillId="6" borderId="51"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7" fillId="0" borderId="20" xfId="0" applyFont="1" applyFill="1" applyBorder="1" applyAlignment="1">
      <alignment horizontal="left" wrapText="1"/>
    </xf>
    <xf numFmtId="0" fontId="7" fillId="0" borderId="21" xfId="0" applyFont="1" applyFill="1" applyBorder="1" applyAlignment="1">
      <alignment horizontal="left"/>
    </xf>
    <xf numFmtId="0" fontId="7" fillId="0" borderId="22" xfId="0" applyFont="1" applyFill="1" applyBorder="1" applyAlignment="1">
      <alignment horizontal="left"/>
    </xf>
    <xf numFmtId="165" fontId="30" fillId="3" borderId="40" xfId="0" applyNumberFormat="1" applyFont="1" applyFill="1" applyBorder="1" applyAlignment="1">
      <alignment horizontal="right" vertical="center" wrapText="1"/>
    </xf>
    <xf numFmtId="165" fontId="30" fillId="3" borderId="42" xfId="0" applyNumberFormat="1" applyFont="1" applyFill="1" applyBorder="1" applyAlignment="1">
      <alignment horizontal="right" vertical="center" wrapText="1"/>
    </xf>
    <xf numFmtId="165" fontId="30" fillId="4" borderId="35" xfId="0" applyNumberFormat="1" applyFont="1" applyFill="1" applyBorder="1" applyAlignment="1">
      <alignment horizontal="right" vertical="center" wrapText="1"/>
    </xf>
    <xf numFmtId="165" fontId="30" fillId="4" borderId="36" xfId="0" applyNumberFormat="1" applyFont="1" applyFill="1" applyBorder="1" applyAlignment="1">
      <alignment horizontal="right" vertical="center" wrapText="1"/>
    </xf>
    <xf numFmtId="0" fontId="21" fillId="3" borderId="42" xfId="0" applyFont="1" applyFill="1" applyBorder="1" applyAlignment="1">
      <alignment horizontal="left" vertical="center" wrapText="1"/>
    </xf>
    <xf numFmtId="0" fontId="21" fillId="3" borderId="43" xfId="0" applyFont="1" applyFill="1" applyBorder="1" applyAlignment="1">
      <alignment horizontal="left" vertical="center" wrapText="1"/>
    </xf>
    <xf numFmtId="164" fontId="30" fillId="21" borderId="12" xfId="0" applyNumberFormat="1" applyFont="1" applyFill="1" applyBorder="1" applyAlignment="1">
      <alignment horizontal="right" vertical="center" wrapText="1"/>
    </xf>
    <xf numFmtId="164" fontId="5" fillId="22" borderId="65" xfId="0" applyNumberFormat="1" applyFont="1" applyFill="1" applyBorder="1" applyAlignment="1">
      <alignment horizontal="right" vertical="center" wrapText="1"/>
    </xf>
    <xf numFmtId="166" fontId="30" fillId="3" borderId="40" xfId="0" applyNumberFormat="1" applyFont="1" applyFill="1" applyBorder="1" applyAlignment="1">
      <alignment horizontal="right" vertical="center"/>
    </xf>
    <xf numFmtId="166" fontId="30" fillId="3" borderId="42" xfId="0" applyNumberFormat="1" applyFont="1" applyFill="1" applyBorder="1" applyAlignment="1">
      <alignment horizontal="right" vertical="center"/>
    </xf>
    <xf numFmtId="166" fontId="30" fillId="4" borderId="35" xfId="0" applyNumberFormat="1" applyFont="1" applyFill="1" applyBorder="1" applyAlignment="1">
      <alignment horizontal="right" vertical="center"/>
    </xf>
    <xf numFmtId="166" fontId="30" fillId="4" borderId="36" xfId="0" applyNumberFormat="1" applyFont="1" applyFill="1" applyBorder="1" applyAlignment="1">
      <alignment horizontal="right" vertical="center"/>
    </xf>
    <xf numFmtId="168" fontId="12" fillId="18" borderId="10" xfId="0" applyNumberFormat="1" applyFont="1" applyFill="1" applyBorder="1" applyAlignment="1">
      <alignment horizontal="center" vertical="center"/>
    </xf>
    <xf numFmtId="168" fontId="12" fillId="19" borderId="10" xfId="0" applyNumberFormat="1" applyFont="1" applyFill="1" applyBorder="1" applyAlignment="1">
      <alignment horizontal="center" vertical="center"/>
    </xf>
    <xf numFmtId="168" fontId="12" fillId="15" borderId="10" xfId="0" applyNumberFormat="1" applyFont="1" applyFill="1" applyBorder="1" applyAlignment="1">
      <alignment horizontal="center" vertical="center"/>
    </xf>
    <xf numFmtId="168" fontId="12" fillId="11" borderId="10" xfId="0" applyNumberFormat="1" applyFont="1" applyFill="1" applyBorder="1" applyAlignment="1">
      <alignment horizontal="center" vertical="center"/>
    </xf>
    <xf numFmtId="168" fontId="12" fillId="14" borderId="10" xfId="0" applyNumberFormat="1" applyFont="1" applyFill="1" applyBorder="1" applyAlignment="1">
      <alignment horizontal="center" vertical="center"/>
    </xf>
    <xf numFmtId="168" fontId="12" fillId="13" borderId="10" xfId="0" applyNumberFormat="1" applyFont="1" applyFill="1" applyBorder="1" applyAlignment="1">
      <alignment horizontal="center" vertical="center"/>
    </xf>
    <xf numFmtId="168" fontId="12" fillId="10" borderId="10" xfId="0" applyNumberFormat="1" applyFont="1" applyFill="1" applyBorder="1" applyAlignment="1">
      <alignment horizontal="center" vertical="center"/>
    </xf>
    <xf numFmtId="168" fontId="12" fillId="9" borderId="7" xfId="0" applyNumberFormat="1" applyFont="1" applyFill="1" applyBorder="1" applyAlignment="1">
      <alignment horizontal="center" vertical="center"/>
    </xf>
    <xf numFmtId="168" fontId="12" fillId="4" borderId="10" xfId="0" applyNumberFormat="1" applyFont="1" applyFill="1" applyBorder="1" applyAlignment="1">
      <alignment horizontal="center" vertical="center"/>
    </xf>
    <xf numFmtId="168" fontId="12" fillId="7" borderId="62" xfId="0" applyNumberFormat="1" applyFont="1" applyFill="1" applyBorder="1" applyAlignment="1">
      <alignment horizontal="center" vertical="center"/>
    </xf>
    <xf numFmtId="168" fontId="12" fillId="8" borderId="7" xfId="0" applyNumberFormat="1" applyFont="1" applyFill="1" applyBorder="1" applyAlignment="1">
      <alignment horizontal="center" vertical="center"/>
    </xf>
    <xf numFmtId="168" fontId="12" fillId="16" borderId="15" xfId="0" applyNumberFormat="1" applyFont="1" applyFill="1" applyBorder="1" applyAlignment="1">
      <alignment horizontal="center" vertical="center"/>
    </xf>
    <xf numFmtId="168" fontId="12" fillId="17" borderId="10" xfId="0" applyNumberFormat="1" applyFont="1" applyFill="1" applyBorder="1" applyAlignment="1">
      <alignment horizontal="center" vertical="center"/>
    </xf>
  </cellXfs>
  <cellStyles count="7">
    <cellStyle name="Normal" xfId="0" builtinId="0"/>
    <cellStyle name="Normal 2" xfId="1"/>
    <cellStyle name="Normal 3" xfId="2"/>
    <cellStyle name="Normal 4" xfId="3"/>
    <cellStyle name="Normal 5" xfId="4"/>
    <cellStyle name="Normal 6" xfId="5"/>
    <cellStyle name="Normal 7" xfId="6"/>
  </cellStyles>
  <dxfs count="0"/>
  <tableStyles count="0" defaultTableStyle="TableStyleMedium9" defaultPivotStyle="PivotStyleLight16"/>
  <colors>
    <mruColors>
      <color rgb="FFF9B073"/>
      <color rgb="FFFFFF85"/>
      <color rgb="FFFFFFAB"/>
      <color rgb="FFF9B47B"/>
      <color rgb="FFCDDEF3"/>
      <color rgb="FFA8C6EA"/>
      <color rgb="FFFBCFAB"/>
      <color rgb="FFFFBDFF"/>
      <color rgb="FFFF99FF"/>
      <color rgb="FFFF66CC"/>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241300</xdr:colOff>
      <xdr:row>8</xdr:row>
      <xdr:rowOff>215900</xdr:rowOff>
    </xdr:from>
    <xdr:to>
      <xdr:col>7</xdr:col>
      <xdr:colOff>936625</xdr:colOff>
      <xdr:row>8</xdr:row>
      <xdr:rowOff>215900</xdr:rowOff>
    </xdr:to>
    <xdr:sp macro="" textlink="">
      <xdr:nvSpPr>
        <xdr:cNvPr id="6" name="Line 49"/>
        <xdr:cNvSpPr>
          <a:spLocks noChangeShapeType="1"/>
        </xdr:cNvSpPr>
      </xdr:nvSpPr>
      <xdr:spPr bwMode="auto">
        <a:xfrm>
          <a:off x="7950200" y="38227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9</xdr:row>
      <xdr:rowOff>228600</xdr:rowOff>
    </xdr:from>
    <xdr:to>
      <xdr:col>7</xdr:col>
      <xdr:colOff>962025</xdr:colOff>
      <xdr:row>9</xdr:row>
      <xdr:rowOff>228600</xdr:rowOff>
    </xdr:to>
    <xdr:sp macro="" textlink="">
      <xdr:nvSpPr>
        <xdr:cNvPr id="7" name="Line 49"/>
        <xdr:cNvSpPr>
          <a:spLocks noChangeShapeType="1"/>
        </xdr:cNvSpPr>
      </xdr:nvSpPr>
      <xdr:spPr bwMode="auto">
        <a:xfrm>
          <a:off x="7975600" y="4279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10</xdr:row>
      <xdr:rowOff>228600</xdr:rowOff>
    </xdr:from>
    <xdr:to>
      <xdr:col>7</xdr:col>
      <xdr:colOff>987425</xdr:colOff>
      <xdr:row>10</xdr:row>
      <xdr:rowOff>228600</xdr:rowOff>
    </xdr:to>
    <xdr:sp macro="" textlink="">
      <xdr:nvSpPr>
        <xdr:cNvPr id="8" name="Line 49"/>
        <xdr:cNvSpPr>
          <a:spLocks noChangeShapeType="1"/>
        </xdr:cNvSpPr>
      </xdr:nvSpPr>
      <xdr:spPr bwMode="auto">
        <a:xfrm>
          <a:off x="8001000" y="4724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11</xdr:row>
      <xdr:rowOff>215900</xdr:rowOff>
    </xdr:from>
    <xdr:to>
      <xdr:col>7</xdr:col>
      <xdr:colOff>923925</xdr:colOff>
      <xdr:row>11</xdr:row>
      <xdr:rowOff>215900</xdr:rowOff>
    </xdr:to>
    <xdr:sp macro="" textlink="">
      <xdr:nvSpPr>
        <xdr:cNvPr id="9" name="Line 49"/>
        <xdr:cNvSpPr>
          <a:spLocks noChangeShapeType="1"/>
        </xdr:cNvSpPr>
      </xdr:nvSpPr>
      <xdr:spPr bwMode="auto">
        <a:xfrm>
          <a:off x="7937500" y="5156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12</xdr:row>
      <xdr:rowOff>228600</xdr:rowOff>
    </xdr:from>
    <xdr:to>
      <xdr:col>7</xdr:col>
      <xdr:colOff>949325</xdr:colOff>
      <xdr:row>12</xdr:row>
      <xdr:rowOff>228600</xdr:rowOff>
    </xdr:to>
    <xdr:sp macro="" textlink="">
      <xdr:nvSpPr>
        <xdr:cNvPr id="10" name="Line 49"/>
        <xdr:cNvSpPr>
          <a:spLocks noChangeShapeType="1"/>
        </xdr:cNvSpPr>
      </xdr:nvSpPr>
      <xdr:spPr bwMode="auto">
        <a:xfrm>
          <a:off x="7962900" y="5613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13</xdr:row>
      <xdr:rowOff>203200</xdr:rowOff>
    </xdr:from>
    <xdr:to>
      <xdr:col>7</xdr:col>
      <xdr:colOff>962025</xdr:colOff>
      <xdr:row>13</xdr:row>
      <xdr:rowOff>203200</xdr:rowOff>
    </xdr:to>
    <xdr:sp macro="" textlink="">
      <xdr:nvSpPr>
        <xdr:cNvPr id="11" name="Line 49"/>
        <xdr:cNvSpPr>
          <a:spLocks noChangeShapeType="1"/>
        </xdr:cNvSpPr>
      </xdr:nvSpPr>
      <xdr:spPr bwMode="auto">
        <a:xfrm>
          <a:off x="8089900" y="60325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14</xdr:row>
      <xdr:rowOff>228600</xdr:rowOff>
    </xdr:from>
    <xdr:to>
      <xdr:col>7</xdr:col>
      <xdr:colOff>962025</xdr:colOff>
      <xdr:row>14</xdr:row>
      <xdr:rowOff>228600</xdr:rowOff>
    </xdr:to>
    <xdr:sp macro="" textlink="">
      <xdr:nvSpPr>
        <xdr:cNvPr id="12" name="Line 49"/>
        <xdr:cNvSpPr>
          <a:spLocks noChangeShapeType="1"/>
        </xdr:cNvSpPr>
      </xdr:nvSpPr>
      <xdr:spPr bwMode="auto">
        <a:xfrm>
          <a:off x="7975600" y="650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279400</xdr:colOff>
      <xdr:row>16</xdr:row>
      <xdr:rowOff>228600</xdr:rowOff>
    </xdr:from>
    <xdr:to>
      <xdr:col>7</xdr:col>
      <xdr:colOff>974725</xdr:colOff>
      <xdr:row>16</xdr:row>
      <xdr:rowOff>228600</xdr:rowOff>
    </xdr:to>
    <xdr:sp macro="" textlink="">
      <xdr:nvSpPr>
        <xdr:cNvPr id="13" name="Line 49"/>
        <xdr:cNvSpPr>
          <a:spLocks noChangeShapeType="1"/>
        </xdr:cNvSpPr>
      </xdr:nvSpPr>
      <xdr:spPr bwMode="auto">
        <a:xfrm>
          <a:off x="7988300" y="6946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292100</xdr:colOff>
      <xdr:row>17</xdr:row>
      <xdr:rowOff>203200</xdr:rowOff>
    </xdr:from>
    <xdr:to>
      <xdr:col>7</xdr:col>
      <xdr:colOff>987425</xdr:colOff>
      <xdr:row>17</xdr:row>
      <xdr:rowOff>203200</xdr:rowOff>
    </xdr:to>
    <xdr:sp macro="" textlink="">
      <xdr:nvSpPr>
        <xdr:cNvPr id="14" name="Line 49"/>
        <xdr:cNvSpPr>
          <a:spLocks noChangeShapeType="1"/>
        </xdr:cNvSpPr>
      </xdr:nvSpPr>
      <xdr:spPr bwMode="auto">
        <a:xfrm>
          <a:off x="8001000" y="7366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203200</xdr:colOff>
      <xdr:row>18</xdr:row>
      <xdr:rowOff>228600</xdr:rowOff>
    </xdr:from>
    <xdr:to>
      <xdr:col>7</xdr:col>
      <xdr:colOff>898525</xdr:colOff>
      <xdr:row>18</xdr:row>
      <xdr:rowOff>228600</xdr:rowOff>
    </xdr:to>
    <xdr:sp macro="" textlink="">
      <xdr:nvSpPr>
        <xdr:cNvPr id="15" name="Line 49"/>
        <xdr:cNvSpPr>
          <a:spLocks noChangeShapeType="1"/>
        </xdr:cNvSpPr>
      </xdr:nvSpPr>
      <xdr:spPr bwMode="auto">
        <a:xfrm>
          <a:off x="7912100" y="7835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304800</xdr:colOff>
      <xdr:row>19</xdr:row>
      <xdr:rowOff>228600</xdr:rowOff>
    </xdr:from>
    <xdr:to>
      <xdr:col>7</xdr:col>
      <xdr:colOff>1000125</xdr:colOff>
      <xdr:row>19</xdr:row>
      <xdr:rowOff>228600</xdr:rowOff>
    </xdr:to>
    <xdr:sp macro="" textlink="">
      <xdr:nvSpPr>
        <xdr:cNvPr id="16" name="Line 49"/>
        <xdr:cNvSpPr>
          <a:spLocks noChangeShapeType="1"/>
        </xdr:cNvSpPr>
      </xdr:nvSpPr>
      <xdr:spPr bwMode="auto">
        <a:xfrm>
          <a:off x="8013700" y="8280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20</xdr:row>
      <xdr:rowOff>228600</xdr:rowOff>
    </xdr:from>
    <xdr:to>
      <xdr:col>7</xdr:col>
      <xdr:colOff>936625</xdr:colOff>
      <xdr:row>20</xdr:row>
      <xdr:rowOff>228600</xdr:rowOff>
    </xdr:to>
    <xdr:sp macro="" textlink="">
      <xdr:nvSpPr>
        <xdr:cNvPr id="17" name="Line 49"/>
        <xdr:cNvSpPr>
          <a:spLocks noChangeShapeType="1"/>
        </xdr:cNvSpPr>
      </xdr:nvSpPr>
      <xdr:spPr bwMode="auto">
        <a:xfrm>
          <a:off x="7950200" y="8724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21</xdr:row>
      <xdr:rowOff>228600</xdr:rowOff>
    </xdr:from>
    <xdr:to>
      <xdr:col>7</xdr:col>
      <xdr:colOff>949325</xdr:colOff>
      <xdr:row>21</xdr:row>
      <xdr:rowOff>228600</xdr:rowOff>
    </xdr:to>
    <xdr:sp macro="" textlink="">
      <xdr:nvSpPr>
        <xdr:cNvPr id="18" name="Line 49"/>
        <xdr:cNvSpPr>
          <a:spLocks noChangeShapeType="1"/>
        </xdr:cNvSpPr>
      </xdr:nvSpPr>
      <xdr:spPr bwMode="auto">
        <a:xfrm>
          <a:off x="7962900" y="9169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22</xdr:row>
      <xdr:rowOff>266700</xdr:rowOff>
    </xdr:from>
    <xdr:to>
      <xdr:col>7</xdr:col>
      <xdr:colOff>936625</xdr:colOff>
      <xdr:row>22</xdr:row>
      <xdr:rowOff>266700</xdr:rowOff>
    </xdr:to>
    <xdr:sp macro="" textlink="">
      <xdr:nvSpPr>
        <xdr:cNvPr id="19" name="Line 49"/>
        <xdr:cNvSpPr>
          <a:spLocks noChangeShapeType="1"/>
        </xdr:cNvSpPr>
      </xdr:nvSpPr>
      <xdr:spPr bwMode="auto">
        <a:xfrm>
          <a:off x="7950200" y="9652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177800</xdr:colOff>
      <xdr:row>23</xdr:row>
      <xdr:rowOff>266700</xdr:rowOff>
    </xdr:from>
    <xdr:to>
      <xdr:col>7</xdr:col>
      <xdr:colOff>873125</xdr:colOff>
      <xdr:row>23</xdr:row>
      <xdr:rowOff>266700</xdr:rowOff>
    </xdr:to>
    <xdr:sp macro="" textlink="">
      <xdr:nvSpPr>
        <xdr:cNvPr id="20" name="Line 49"/>
        <xdr:cNvSpPr>
          <a:spLocks noChangeShapeType="1"/>
        </xdr:cNvSpPr>
      </xdr:nvSpPr>
      <xdr:spPr bwMode="auto">
        <a:xfrm>
          <a:off x="7886700" y="10160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317500</xdr:colOff>
      <xdr:row>24</xdr:row>
      <xdr:rowOff>266700</xdr:rowOff>
    </xdr:from>
    <xdr:to>
      <xdr:col>7</xdr:col>
      <xdr:colOff>1012825</xdr:colOff>
      <xdr:row>24</xdr:row>
      <xdr:rowOff>266700</xdr:rowOff>
    </xdr:to>
    <xdr:sp macro="" textlink="">
      <xdr:nvSpPr>
        <xdr:cNvPr id="21" name="Line 49"/>
        <xdr:cNvSpPr>
          <a:spLocks noChangeShapeType="1"/>
        </xdr:cNvSpPr>
      </xdr:nvSpPr>
      <xdr:spPr bwMode="auto">
        <a:xfrm>
          <a:off x="8026400" y="106680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330200</xdr:colOff>
      <xdr:row>15</xdr:row>
      <xdr:rowOff>228600</xdr:rowOff>
    </xdr:from>
    <xdr:to>
      <xdr:col>7</xdr:col>
      <xdr:colOff>1025525</xdr:colOff>
      <xdr:row>15</xdr:row>
      <xdr:rowOff>228600</xdr:rowOff>
    </xdr:to>
    <xdr:sp macro="" textlink="">
      <xdr:nvSpPr>
        <xdr:cNvPr id="22" name="Line 49"/>
        <xdr:cNvSpPr>
          <a:spLocks noChangeShapeType="1"/>
        </xdr:cNvSpPr>
      </xdr:nvSpPr>
      <xdr:spPr bwMode="auto">
        <a:xfrm>
          <a:off x="8153400" y="6946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342900</xdr:colOff>
      <xdr:row>4</xdr:row>
      <xdr:rowOff>228600</xdr:rowOff>
    </xdr:from>
    <xdr:to>
      <xdr:col>7</xdr:col>
      <xdr:colOff>1038225</xdr:colOff>
      <xdr:row>4</xdr:row>
      <xdr:rowOff>228600</xdr:rowOff>
    </xdr:to>
    <xdr:sp macro="" textlink="">
      <xdr:nvSpPr>
        <xdr:cNvPr id="23" name="Line 49"/>
        <xdr:cNvSpPr>
          <a:spLocks noChangeShapeType="1"/>
        </xdr:cNvSpPr>
      </xdr:nvSpPr>
      <xdr:spPr bwMode="auto">
        <a:xfrm>
          <a:off x="8166100" y="205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5</xdr:row>
      <xdr:rowOff>215900</xdr:rowOff>
    </xdr:from>
    <xdr:to>
      <xdr:col>7</xdr:col>
      <xdr:colOff>962025</xdr:colOff>
      <xdr:row>5</xdr:row>
      <xdr:rowOff>215900</xdr:rowOff>
    </xdr:to>
    <xdr:sp macro="" textlink="">
      <xdr:nvSpPr>
        <xdr:cNvPr id="24" name="Line 49"/>
        <xdr:cNvSpPr>
          <a:spLocks noChangeShapeType="1"/>
        </xdr:cNvSpPr>
      </xdr:nvSpPr>
      <xdr:spPr bwMode="auto">
        <a:xfrm>
          <a:off x="8089900" y="2489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393700</xdr:colOff>
      <xdr:row>6</xdr:row>
      <xdr:rowOff>228600</xdr:rowOff>
    </xdr:from>
    <xdr:to>
      <xdr:col>7</xdr:col>
      <xdr:colOff>1089025</xdr:colOff>
      <xdr:row>6</xdr:row>
      <xdr:rowOff>228600</xdr:rowOff>
    </xdr:to>
    <xdr:sp macro="" textlink="">
      <xdr:nvSpPr>
        <xdr:cNvPr id="25" name="Line 49"/>
        <xdr:cNvSpPr>
          <a:spLocks noChangeShapeType="1"/>
        </xdr:cNvSpPr>
      </xdr:nvSpPr>
      <xdr:spPr bwMode="auto">
        <a:xfrm>
          <a:off x="8216900" y="2946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241300</xdr:colOff>
      <xdr:row>29</xdr:row>
      <xdr:rowOff>254000</xdr:rowOff>
    </xdr:from>
    <xdr:to>
      <xdr:col>7</xdr:col>
      <xdr:colOff>936625</xdr:colOff>
      <xdr:row>29</xdr:row>
      <xdr:rowOff>254000</xdr:rowOff>
    </xdr:to>
    <xdr:sp macro="" textlink="">
      <xdr:nvSpPr>
        <xdr:cNvPr id="26" name="Line 49"/>
        <xdr:cNvSpPr>
          <a:spLocks noChangeShapeType="1"/>
        </xdr:cNvSpPr>
      </xdr:nvSpPr>
      <xdr:spPr bwMode="auto">
        <a:xfrm>
          <a:off x="7950200" y="13195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254000</xdr:colOff>
      <xdr:row>7</xdr:row>
      <xdr:rowOff>228600</xdr:rowOff>
    </xdr:from>
    <xdr:to>
      <xdr:col>7</xdr:col>
      <xdr:colOff>949325</xdr:colOff>
      <xdr:row>7</xdr:row>
      <xdr:rowOff>228600</xdr:rowOff>
    </xdr:to>
    <xdr:sp macro="" textlink="">
      <xdr:nvSpPr>
        <xdr:cNvPr id="28" name="Line 49"/>
        <xdr:cNvSpPr>
          <a:spLocks noChangeShapeType="1"/>
        </xdr:cNvSpPr>
      </xdr:nvSpPr>
      <xdr:spPr bwMode="auto">
        <a:xfrm>
          <a:off x="8077200" y="33909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41"/>
  <sheetViews>
    <sheetView showGridLines="0" tabSelected="1" zoomScale="75" zoomScaleNormal="75" zoomScaleSheetLayoutView="100" workbookViewId="0">
      <selection sqref="A1:N1"/>
    </sheetView>
  </sheetViews>
  <sheetFormatPr defaultRowHeight="12.75"/>
  <cols>
    <col min="1" max="1" width="6.85546875" style="1" bestFit="1" customWidth="1"/>
    <col min="2" max="2" width="32.28515625" style="1" bestFit="1" customWidth="1"/>
    <col min="3" max="3" width="25.42578125" style="1" customWidth="1"/>
    <col min="4" max="4" width="12.28515625" style="1" bestFit="1" customWidth="1"/>
    <col min="5" max="5" width="14.7109375" style="3" bestFit="1" customWidth="1"/>
    <col min="6" max="6" width="10.5703125" style="4" customWidth="1"/>
    <col min="7" max="7" width="9.7109375" style="1" bestFit="1" customWidth="1"/>
    <col min="8" max="8" width="18" style="1" bestFit="1" customWidth="1"/>
    <col min="9" max="9" width="14.42578125" style="5" bestFit="1" customWidth="1"/>
    <col min="10" max="10" width="10" style="6" customWidth="1"/>
    <col min="11" max="11" width="13" style="1" bestFit="1" customWidth="1"/>
    <col min="12" max="12" width="8.28515625" style="1" bestFit="1" customWidth="1"/>
    <col min="13" max="13" width="10.85546875" style="1" bestFit="1" customWidth="1"/>
    <col min="14" max="14" width="8.7109375" style="1" bestFit="1" customWidth="1"/>
    <col min="15" max="15" width="5.28515625" style="1" hidden="1" customWidth="1"/>
    <col min="16" max="16384" width="9.140625" style="1"/>
  </cols>
  <sheetData>
    <row r="1" spans="1:14" ht="39.950000000000003" customHeight="1">
      <c r="A1" s="179" t="s">
        <v>30</v>
      </c>
      <c r="B1" s="180"/>
      <c r="C1" s="180"/>
      <c r="D1" s="180"/>
      <c r="E1" s="180"/>
      <c r="F1" s="180"/>
      <c r="G1" s="180"/>
      <c r="H1" s="180"/>
      <c r="I1" s="180"/>
      <c r="J1" s="180"/>
      <c r="K1" s="180"/>
      <c r="L1" s="180"/>
      <c r="M1" s="180"/>
      <c r="N1" s="181"/>
    </row>
    <row r="2" spans="1:14" ht="30" customHeight="1" thickBot="1">
      <c r="A2" s="192" t="s">
        <v>68</v>
      </c>
      <c r="B2" s="193"/>
      <c r="C2" s="193"/>
      <c r="D2" s="193"/>
      <c r="E2" s="193"/>
      <c r="F2" s="193"/>
      <c r="G2" s="193"/>
      <c r="H2" s="193"/>
      <c r="I2" s="193"/>
      <c r="J2" s="193"/>
      <c r="K2" s="193"/>
      <c r="L2" s="193"/>
      <c r="M2" s="193"/>
      <c r="N2" s="194"/>
    </row>
    <row r="3" spans="1:14" ht="39" customHeight="1">
      <c r="A3" s="211" t="s">
        <v>36</v>
      </c>
      <c r="B3" s="245" t="s">
        <v>8</v>
      </c>
      <c r="C3" s="213" t="s">
        <v>9</v>
      </c>
      <c r="D3" s="209" t="s">
        <v>13</v>
      </c>
      <c r="E3" s="190" t="s">
        <v>69</v>
      </c>
      <c r="F3" s="190"/>
      <c r="G3" s="237" t="s">
        <v>17</v>
      </c>
      <c r="H3" s="205" t="s">
        <v>70</v>
      </c>
      <c r="I3" s="206"/>
      <c r="J3" s="188" t="s">
        <v>60</v>
      </c>
      <c r="K3" s="195" t="s">
        <v>93</v>
      </c>
      <c r="L3" s="196"/>
      <c r="M3" s="203" t="s">
        <v>94</v>
      </c>
      <c r="N3" s="204"/>
    </row>
    <row r="4" spans="1:14" ht="34.5" customHeight="1" thickBot="1">
      <c r="A4" s="212"/>
      <c r="B4" s="246"/>
      <c r="C4" s="214"/>
      <c r="D4" s="210"/>
      <c r="E4" s="191"/>
      <c r="F4" s="191"/>
      <c r="G4" s="238"/>
      <c r="H4" s="207"/>
      <c r="I4" s="208"/>
      <c r="J4" s="189"/>
      <c r="K4" s="197"/>
      <c r="L4" s="198"/>
      <c r="M4" s="10" t="s">
        <v>29</v>
      </c>
      <c r="N4" s="11" t="s">
        <v>39</v>
      </c>
    </row>
    <row r="5" spans="1:14" s="12" customFormat="1" ht="35.1" customHeight="1">
      <c r="A5" s="97">
        <v>1</v>
      </c>
      <c r="B5" s="98" t="s">
        <v>51</v>
      </c>
      <c r="C5" s="99" t="s">
        <v>46</v>
      </c>
      <c r="D5" s="100" t="s">
        <v>43</v>
      </c>
      <c r="E5" s="110">
        <v>1.5555950000000001</v>
      </c>
      <c r="F5" s="101" t="s">
        <v>44</v>
      </c>
      <c r="G5" s="102">
        <v>1.07</v>
      </c>
      <c r="H5" s="103" t="s">
        <v>85</v>
      </c>
      <c r="I5" s="104">
        <f t="shared" ref="I5" si="0">(E5*1000)/(8250*1.07)</f>
        <v>0.17622146700651373</v>
      </c>
      <c r="J5" s="105">
        <f>+(I5/$I$5)*100</f>
        <v>100</v>
      </c>
      <c r="K5" s="110">
        <v>1.5501849999999999</v>
      </c>
      <c r="L5" s="106" t="s">
        <v>45</v>
      </c>
      <c r="M5" s="264">
        <f t="shared" ref="M5" si="1">+(E5/K5)-1</f>
        <v>3.4899060434723239E-3</v>
      </c>
      <c r="N5" s="126">
        <v>3</v>
      </c>
    </row>
    <row r="6" spans="1:14" s="12" customFormat="1" ht="35.1" customHeight="1">
      <c r="A6" s="97">
        <v>2</v>
      </c>
      <c r="B6" s="107" t="s">
        <v>52</v>
      </c>
      <c r="C6" s="99" t="s">
        <v>48</v>
      </c>
      <c r="D6" s="100" t="s">
        <v>43</v>
      </c>
      <c r="E6" s="110">
        <v>1.5682329800000001</v>
      </c>
      <c r="F6" s="101" t="s">
        <v>44</v>
      </c>
      <c r="G6" s="102">
        <v>1.07</v>
      </c>
      <c r="H6" s="103" t="s">
        <v>89</v>
      </c>
      <c r="I6" s="104">
        <f>(E6*1000)/(8250*1.07)</f>
        <v>0.17765312715944492</v>
      </c>
      <c r="J6" s="105">
        <f t="shared" ref="J6:J25" si="2">+(I6/$I$5)*100</f>
        <v>100.81242097075396</v>
      </c>
      <c r="K6" s="110">
        <v>1.5547337800000001</v>
      </c>
      <c r="L6" s="106" t="s">
        <v>45</v>
      </c>
      <c r="M6" s="264">
        <f>+(E6/K6)-1</f>
        <v>8.6826440472658195E-3</v>
      </c>
      <c r="N6" s="126">
        <v>6</v>
      </c>
    </row>
    <row r="7" spans="1:14" s="12" customFormat="1" ht="35.1" customHeight="1">
      <c r="A7" s="108">
        <v>3</v>
      </c>
      <c r="B7" s="109" t="s">
        <v>53</v>
      </c>
      <c r="C7" s="99" t="s">
        <v>47</v>
      </c>
      <c r="D7" s="100" t="s">
        <v>43</v>
      </c>
      <c r="E7" s="110">
        <v>1.568619</v>
      </c>
      <c r="F7" s="101" t="s">
        <v>44</v>
      </c>
      <c r="G7" s="102">
        <v>1.07</v>
      </c>
      <c r="H7" s="103" t="s">
        <v>65</v>
      </c>
      <c r="I7" s="104">
        <f>(E7*1000)/(8250*1.07)</f>
        <v>0.17769685641461341</v>
      </c>
      <c r="J7" s="105">
        <f t="shared" si="2"/>
        <v>100.83723591294648</v>
      </c>
      <c r="K7" s="110">
        <v>1.562176</v>
      </c>
      <c r="L7" s="106" t="s">
        <v>45</v>
      </c>
      <c r="M7" s="264">
        <f>+(E7/K7)-1</f>
        <v>4.1243752304478409E-3</v>
      </c>
      <c r="N7" s="126">
        <v>4</v>
      </c>
    </row>
    <row r="8" spans="1:14" s="12" customFormat="1" ht="35.1" customHeight="1">
      <c r="A8" s="97">
        <v>4</v>
      </c>
      <c r="B8" s="107" t="s">
        <v>50</v>
      </c>
      <c r="C8" s="99" t="s">
        <v>49</v>
      </c>
      <c r="D8" s="100" t="s">
        <v>43</v>
      </c>
      <c r="E8" s="110">
        <v>1.5795373800000001</v>
      </c>
      <c r="F8" s="101" t="s">
        <v>44</v>
      </c>
      <c r="G8" s="102">
        <v>1.07</v>
      </c>
      <c r="H8" s="103" t="s">
        <v>81</v>
      </c>
      <c r="I8" s="104">
        <f t="shared" ref="I8:I16" si="3">(E8*1000)/(8250*1.07)</f>
        <v>0.17893371622769755</v>
      </c>
      <c r="J8" s="105">
        <f t="shared" si="2"/>
        <v>101.53911397246713</v>
      </c>
      <c r="K8" s="256">
        <v>1.57374594</v>
      </c>
      <c r="L8" s="106" t="s">
        <v>45</v>
      </c>
      <c r="M8" s="264">
        <f>+(E8/K8)-1</f>
        <v>3.6800349108447872E-3</v>
      </c>
      <c r="N8" s="126">
        <v>4</v>
      </c>
    </row>
    <row r="9" spans="1:14" s="12" customFormat="1" ht="35.1" customHeight="1">
      <c r="A9" s="43">
        <v>5</v>
      </c>
      <c r="B9" s="44" t="s">
        <v>54</v>
      </c>
      <c r="C9" s="45" t="s">
        <v>46</v>
      </c>
      <c r="D9" s="46" t="s">
        <v>43</v>
      </c>
      <c r="E9" s="111">
        <v>1.603475</v>
      </c>
      <c r="F9" s="47" t="s">
        <v>44</v>
      </c>
      <c r="G9" s="48">
        <v>1.07</v>
      </c>
      <c r="H9" s="49" t="s">
        <v>84</v>
      </c>
      <c r="I9" s="50">
        <f t="shared" si="3"/>
        <v>0.18164542622486546</v>
      </c>
      <c r="J9" s="51">
        <f t="shared" si="2"/>
        <v>103.07792195269334</v>
      </c>
      <c r="K9" s="111">
        <v>1.5930340000000001</v>
      </c>
      <c r="L9" s="52" t="s">
        <v>45</v>
      </c>
      <c r="M9" s="265">
        <f>+(E9/K9)-1</f>
        <v>6.5541601748613232E-3</v>
      </c>
      <c r="N9" s="125">
        <v>5</v>
      </c>
    </row>
    <row r="10" spans="1:14" s="12" customFormat="1" ht="35.1" customHeight="1">
      <c r="A10" s="53">
        <v>6</v>
      </c>
      <c r="B10" s="54" t="s">
        <v>55</v>
      </c>
      <c r="C10" s="45" t="s">
        <v>42</v>
      </c>
      <c r="D10" s="46" t="s">
        <v>43</v>
      </c>
      <c r="E10" s="111">
        <v>1.6583767199999999</v>
      </c>
      <c r="F10" s="47" t="s">
        <v>44</v>
      </c>
      <c r="G10" s="48">
        <v>1.07</v>
      </c>
      <c r="H10" s="49" t="s">
        <v>88</v>
      </c>
      <c r="I10" s="50">
        <f t="shared" si="3"/>
        <v>0.18786482242990654</v>
      </c>
      <c r="J10" s="51">
        <f t="shared" si="2"/>
        <v>106.60722874527112</v>
      </c>
      <c r="K10" s="111">
        <v>1.64217178</v>
      </c>
      <c r="L10" s="52" t="s">
        <v>45</v>
      </c>
      <c r="M10" s="265">
        <f>+(E10/K10)-1</f>
        <v>9.8679932254102098E-3</v>
      </c>
      <c r="N10" s="125">
        <v>7</v>
      </c>
    </row>
    <row r="11" spans="1:14" s="12" customFormat="1" ht="35.1" customHeight="1">
      <c r="A11" s="43">
        <v>7</v>
      </c>
      <c r="B11" s="54" t="s">
        <v>57</v>
      </c>
      <c r="C11" s="45" t="s">
        <v>47</v>
      </c>
      <c r="D11" s="46" t="s">
        <v>43</v>
      </c>
      <c r="E11" s="111">
        <v>1.6654770000000001</v>
      </c>
      <c r="F11" s="47" t="s">
        <v>44</v>
      </c>
      <c r="G11" s="48">
        <v>1.07</v>
      </c>
      <c r="H11" s="49" t="s">
        <v>66</v>
      </c>
      <c r="I11" s="50">
        <f>(E11*1000)/(8250*1.07)</f>
        <v>0.18866915887850469</v>
      </c>
      <c r="J11" s="51">
        <f t="shared" si="2"/>
        <v>107.06366374281224</v>
      </c>
      <c r="K11" s="111">
        <v>1.6493640000000001</v>
      </c>
      <c r="L11" s="52" t="s">
        <v>45</v>
      </c>
      <c r="M11" s="265">
        <f t="shared" ref="M11" si="4">+(E11/K11)-1</f>
        <v>9.769220135761536E-3</v>
      </c>
      <c r="N11" s="125">
        <v>7</v>
      </c>
    </row>
    <row r="12" spans="1:14" s="12" customFormat="1" ht="35.1" customHeight="1">
      <c r="A12" s="85">
        <v>8</v>
      </c>
      <c r="B12" s="86" t="s">
        <v>56</v>
      </c>
      <c r="C12" s="87" t="s">
        <v>46</v>
      </c>
      <c r="D12" s="88" t="s">
        <v>43</v>
      </c>
      <c r="E12" s="112">
        <v>1.7076789999999999</v>
      </c>
      <c r="F12" s="89" t="s">
        <v>44</v>
      </c>
      <c r="G12" s="90">
        <v>1.07</v>
      </c>
      <c r="H12" s="91" t="s">
        <v>83</v>
      </c>
      <c r="I12" s="92">
        <f t="shared" si="3"/>
        <v>0.19344990087793826</v>
      </c>
      <c r="J12" s="93">
        <f t="shared" si="2"/>
        <v>109.77658066527599</v>
      </c>
      <c r="K12" s="112">
        <v>1.6862969999999999</v>
      </c>
      <c r="L12" s="94" t="s">
        <v>45</v>
      </c>
      <c r="M12" s="266">
        <f t="shared" ref="M12" si="5">+(E12/K12)-1</f>
        <v>1.2679854141945279E-2</v>
      </c>
      <c r="N12" s="124">
        <v>8</v>
      </c>
    </row>
    <row r="13" spans="1:14" s="12" customFormat="1" ht="35.1" customHeight="1">
      <c r="A13" s="95">
        <v>9</v>
      </c>
      <c r="B13" s="96" t="s">
        <v>57</v>
      </c>
      <c r="C13" s="87" t="s">
        <v>42</v>
      </c>
      <c r="D13" s="88" t="s">
        <v>43</v>
      </c>
      <c r="E13" s="112">
        <v>1.7103155999999999</v>
      </c>
      <c r="F13" s="89" t="s">
        <v>44</v>
      </c>
      <c r="G13" s="90">
        <v>1.07</v>
      </c>
      <c r="H13" s="91" t="s">
        <v>87</v>
      </c>
      <c r="I13" s="92">
        <f t="shared" si="3"/>
        <v>0.19374858113848767</v>
      </c>
      <c r="J13" s="93">
        <f t="shared" si="2"/>
        <v>109.94607208174365</v>
      </c>
      <c r="K13" s="112">
        <v>1.68865552</v>
      </c>
      <c r="L13" s="94" t="s">
        <v>45</v>
      </c>
      <c r="M13" s="266">
        <f>+(E13/K13)-1</f>
        <v>1.2826819764874209E-2</v>
      </c>
      <c r="N13" s="124">
        <v>8</v>
      </c>
    </row>
    <row r="14" spans="1:14" s="12" customFormat="1" ht="35.1" customHeight="1">
      <c r="A14" s="95">
        <v>10</v>
      </c>
      <c r="B14" s="96" t="s">
        <v>58</v>
      </c>
      <c r="C14" s="87" t="s">
        <v>47</v>
      </c>
      <c r="D14" s="88" t="s">
        <v>43</v>
      </c>
      <c r="E14" s="112">
        <v>1.741492</v>
      </c>
      <c r="F14" s="89" t="s">
        <v>44</v>
      </c>
      <c r="G14" s="90">
        <v>1.07</v>
      </c>
      <c r="H14" s="91" t="s">
        <v>67</v>
      </c>
      <c r="I14" s="92">
        <f t="shared" si="3"/>
        <v>0.19728031719059755</v>
      </c>
      <c r="J14" s="93">
        <f t="shared" si="2"/>
        <v>111.95021840517616</v>
      </c>
      <c r="K14" s="112">
        <v>1.717792</v>
      </c>
      <c r="L14" s="94" t="s">
        <v>45</v>
      </c>
      <c r="M14" s="266">
        <f>+(E14/K14)-1</f>
        <v>1.3796780983960755E-2</v>
      </c>
      <c r="N14" s="124">
        <v>9</v>
      </c>
    </row>
    <row r="15" spans="1:14" s="12" customFormat="1" ht="35.1" customHeight="1">
      <c r="A15" s="84">
        <v>11</v>
      </c>
      <c r="B15" s="75" t="s">
        <v>58</v>
      </c>
      <c r="C15" s="76" t="s">
        <v>42</v>
      </c>
      <c r="D15" s="77" t="s">
        <v>43</v>
      </c>
      <c r="E15" s="113">
        <v>1.8102710399999999</v>
      </c>
      <c r="F15" s="78" t="s">
        <v>44</v>
      </c>
      <c r="G15" s="79">
        <v>1.07</v>
      </c>
      <c r="H15" s="80" t="s">
        <v>86</v>
      </c>
      <c r="I15" s="81">
        <f t="shared" si="3"/>
        <v>0.20507176890399317</v>
      </c>
      <c r="J15" s="82">
        <f t="shared" si="2"/>
        <v>116.37161600545127</v>
      </c>
      <c r="K15" s="113">
        <v>1.7781136799999999</v>
      </c>
      <c r="L15" s="83" t="s">
        <v>45</v>
      </c>
      <c r="M15" s="267">
        <f>+(E15/K15)-1</f>
        <v>1.8085097911175296E-2</v>
      </c>
      <c r="N15" s="122">
        <v>11</v>
      </c>
    </row>
    <row r="16" spans="1:14" s="12" customFormat="1" ht="35.1" customHeight="1">
      <c r="A16" s="84">
        <v>12</v>
      </c>
      <c r="B16" s="75" t="s">
        <v>59</v>
      </c>
      <c r="C16" s="76" t="s">
        <v>49</v>
      </c>
      <c r="D16" s="77" t="s">
        <v>43</v>
      </c>
      <c r="E16" s="113">
        <v>1.822128</v>
      </c>
      <c r="F16" s="78" t="s">
        <v>44</v>
      </c>
      <c r="G16" s="79">
        <v>1.07</v>
      </c>
      <c r="H16" s="80" t="s">
        <v>82</v>
      </c>
      <c r="I16" s="81">
        <f t="shared" si="3"/>
        <v>0.20641495327102802</v>
      </c>
      <c r="J16" s="82">
        <f t="shared" si="2"/>
        <v>117.13382982074383</v>
      </c>
      <c r="K16" s="113">
        <v>1.79771466</v>
      </c>
      <c r="L16" s="83" t="s">
        <v>45</v>
      </c>
      <c r="M16" s="267">
        <f t="shared" ref="M16" si="6">+(E16/K16)-1</f>
        <v>1.3580208552117945E-2</v>
      </c>
      <c r="N16" s="122">
        <v>10</v>
      </c>
    </row>
    <row r="17" spans="1:15" s="12" customFormat="1" ht="35.1" customHeight="1">
      <c r="A17" s="65">
        <v>13</v>
      </c>
      <c r="B17" s="66" t="s">
        <v>59</v>
      </c>
      <c r="C17" s="67" t="s">
        <v>48</v>
      </c>
      <c r="D17" s="68" t="s">
        <v>43</v>
      </c>
      <c r="E17" s="114">
        <v>1.966839</v>
      </c>
      <c r="F17" s="69" t="s">
        <v>44</v>
      </c>
      <c r="G17" s="70">
        <v>1.07</v>
      </c>
      <c r="H17" s="71" t="s">
        <v>90</v>
      </c>
      <c r="I17" s="72">
        <f>(E17*1000)/(8250*1.07)</f>
        <v>0.22280815632965165</v>
      </c>
      <c r="J17" s="73">
        <f t="shared" si="2"/>
        <v>126.43644393302884</v>
      </c>
      <c r="K17" s="114">
        <v>1.8694527599999999</v>
      </c>
      <c r="L17" s="74" t="s">
        <v>45</v>
      </c>
      <c r="M17" s="270">
        <f t="shared" ref="M17" si="7">+(E17/K17)-1</f>
        <v>5.2093447924300706E-2</v>
      </c>
      <c r="N17" s="123">
        <v>14</v>
      </c>
    </row>
    <row r="18" spans="1:15" s="2" customFormat="1" ht="39.950000000000003" customHeight="1">
      <c r="A18" s="33">
        <v>14</v>
      </c>
      <c r="B18" s="34" t="s">
        <v>33</v>
      </c>
      <c r="C18" s="35" t="s">
        <v>18</v>
      </c>
      <c r="D18" s="36" t="s">
        <v>16</v>
      </c>
      <c r="E18" s="115">
        <v>0.88382000000000005</v>
      </c>
      <c r="F18" s="37" t="s">
        <v>10</v>
      </c>
      <c r="G18" s="38">
        <v>0.65</v>
      </c>
      <c r="H18" s="39" t="s">
        <v>61</v>
      </c>
      <c r="I18" s="40">
        <f>(E18*1000)/(4731*0.65)</f>
        <v>0.28740711835195032</v>
      </c>
      <c r="J18" s="41">
        <f t="shared" si="2"/>
        <v>163.09427179001227</v>
      </c>
      <c r="K18" s="115">
        <v>0.86021999999999998</v>
      </c>
      <c r="L18" s="42" t="s">
        <v>10</v>
      </c>
      <c r="M18" s="268">
        <f t="shared" ref="M18" si="8">+(E18/K18)-1</f>
        <v>2.7434842249657088E-2</v>
      </c>
      <c r="N18" s="120">
        <v>12</v>
      </c>
    </row>
    <row r="19" spans="1:15" s="2" customFormat="1" ht="39.950000000000003" customHeight="1">
      <c r="A19" s="23">
        <v>15</v>
      </c>
      <c r="B19" s="24" t="s">
        <v>19</v>
      </c>
      <c r="C19" s="25" t="s">
        <v>35</v>
      </c>
      <c r="D19" s="26" t="s">
        <v>2</v>
      </c>
      <c r="E19" s="117">
        <v>1.69</v>
      </c>
      <c r="F19" s="27" t="s">
        <v>10</v>
      </c>
      <c r="G19" s="28">
        <v>0.65</v>
      </c>
      <c r="H19" s="29" t="s">
        <v>62</v>
      </c>
      <c r="I19" s="30">
        <f>(E19*1000)/(7000*0.65)</f>
        <v>0.37142857142857144</v>
      </c>
      <c r="J19" s="31">
        <f t="shared" si="2"/>
        <v>210.77373701289312</v>
      </c>
      <c r="K19" s="176">
        <v>1.64</v>
      </c>
      <c r="L19" s="32" t="s">
        <v>10</v>
      </c>
      <c r="M19" s="269">
        <f t="shared" ref="M19" si="9">+(E19/K19)-1</f>
        <v>3.0487804878048808E-2</v>
      </c>
      <c r="N19" s="121">
        <v>13</v>
      </c>
    </row>
    <row r="20" spans="1:15" s="2" customFormat="1" ht="39.950000000000003" customHeight="1">
      <c r="A20" s="151">
        <v>16</v>
      </c>
      <c r="B20" s="152" t="s">
        <v>20</v>
      </c>
      <c r="C20" s="153" t="s">
        <v>37</v>
      </c>
      <c r="D20" s="154" t="s">
        <v>4</v>
      </c>
      <c r="E20" s="155">
        <v>4.21</v>
      </c>
      <c r="F20" s="156" t="s">
        <v>11</v>
      </c>
      <c r="G20" s="157">
        <v>0.8</v>
      </c>
      <c r="H20" s="158" t="s">
        <v>77</v>
      </c>
      <c r="I20" s="159">
        <f>(E20*1000)/(9875*0.8)</f>
        <v>0.53291139240506324</v>
      </c>
      <c r="J20" s="160">
        <f t="shared" si="2"/>
        <v>302.41003066066014</v>
      </c>
      <c r="K20" s="155">
        <v>4.5199999999999996</v>
      </c>
      <c r="L20" s="161" t="s">
        <v>10</v>
      </c>
      <c r="M20" s="262">
        <f t="shared" ref="M20:M25" si="10">+(E20/K20)-1</f>
        <v>-6.8584070796460117E-2</v>
      </c>
      <c r="N20" s="162">
        <v>1</v>
      </c>
    </row>
    <row r="21" spans="1:15" s="2" customFormat="1" ht="39.950000000000003" customHeight="1">
      <c r="A21" s="13">
        <v>17</v>
      </c>
      <c r="B21" s="14" t="s">
        <v>23</v>
      </c>
      <c r="C21" s="15" t="s">
        <v>24</v>
      </c>
      <c r="D21" s="16" t="s">
        <v>5</v>
      </c>
      <c r="E21" s="178">
        <v>9.6505399000000001</v>
      </c>
      <c r="F21" s="17" t="s">
        <v>10</v>
      </c>
      <c r="G21" s="18">
        <v>1.06</v>
      </c>
      <c r="H21" s="19" t="s">
        <v>80</v>
      </c>
      <c r="I21" s="20">
        <f>(E21*1000)/(11100*1.06)</f>
        <v>0.82020566887642354</v>
      </c>
      <c r="J21" s="21">
        <f t="shared" si="2"/>
        <v>465.44026832219367</v>
      </c>
      <c r="K21" s="177">
        <v>8.2792519999999996</v>
      </c>
      <c r="L21" s="116" t="s">
        <v>10</v>
      </c>
      <c r="M21" s="272">
        <f t="shared" si="10"/>
        <v>0.16562944333618557</v>
      </c>
      <c r="N21" s="119">
        <v>15</v>
      </c>
    </row>
    <row r="22" spans="1:15" s="2" customFormat="1" ht="39.950000000000003" customHeight="1">
      <c r="A22" s="163">
        <v>18</v>
      </c>
      <c r="B22" s="164" t="s">
        <v>32</v>
      </c>
      <c r="C22" s="165" t="s">
        <v>37</v>
      </c>
      <c r="D22" s="166" t="s">
        <v>6</v>
      </c>
      <c r="E22" s="167">
        <v>7.2189348999999998</v>
      </c>
      <c r="F22" s="168" t="s">
        <v>10</v>
      </c>
      <c r="G22" s="169">
        <v>0.84</v>
      </c>
      <c r="H22" s="170" t="s">
        <v>78</v>
      </c>
      <c r="I22" s="171">
        <f>(E22*1000)/(10256*0.84)</f>
        <v>0.83794560443132027</v>
      </c>
      <c r="J22" s="172">
        <f t="shared" si="2"/>
        <v>475.5071096986992</v>
      </c>
      <c r="K22" s="257">
        <v>7.6568047339999996</v>
      </c>
      <c r="L22" s="173" t="s">
        <v>10</v>
      </c>
      <c r="M22" s="263">
        <f t="shared" si="10"/>
        <v>-5.7187018503376597E-2</v>
      </c>
      <c r="N22" s="174">
        <v>2</v>
      </c>
    </row>
    <row r="23" spans="1:15" s="2" customFormat="1" ht="39.950000000000003" customHeight="1">
      <c r="A23" s="139">
        <v>19</v>
      </c>
      <c r="B23" s="140" t="s">
        <v>21</v>
      </c>
      <c r="C23" s="141" t="s">
        <v>22</v>
      </c>
      <c r="D23" s="142" t="s">
        <v>3</v>
      </c>
      <c r="E23" s="143">
        <v>0.75109000000000004</v>
      </c>
      <c r="F23" s="144" t="s">
        <v>12</v>
      </c>
      <c r="G23" s="145">
        <v>0.99</v>
      </c>
      <c r="H23" s="146" t="s">
        <v>63</v>
      </c>
      <c r="I23" s="147">
        <f>(E23*1000)/(860*0.99)</f>
        <v>0.88218228799624154</v>
      </c>
      <c r="J23" s="148">
        <f t="shared" si="2"/>
        <v>500.61000114340965</v>
      </c>
      <c r="K23" s="143">
        <v>0.62960899999999997</v>
      </c>
      <c r="L23" s="149" t="s">
        <v>12</v>
      </c>
      <c r="M23" s="274">
        <f t="shared" si="10"/>
        <v>0.19294673360768355</v>
      </c>
      <c r="N23" s="150">
        <v>18</v>
      </c>
    </row>
    <row r="24" spans="1:15" s="2" customFormat="1" ht="39.950000000000003" customHeight="1">
      <c r="A24" s="55">
        <v>20</v>
      </c>
      <c r="B24" s="56" t="s">
        <v>26</v>
      </c>
      <c r="C24" s="57" t="s">
        <v>24</v>
      </c>
      <c r="D24" s="58" t="s">
        <v>7</v>
      </c>
      <c r="E24" s="175">
        <v>10.5625</v>
      </c>
      <c r="F24" s="59" t="s">
        <v>10</v>
      </c>
      <c r="G24" s="60">
        <v>0.9</v>
      </c>
      <c r="H24" s="61" t="s">
        <v>79</v>
      </c>
      <c r="I24" s="62">
        <f>(E24*1000)/(11000*0.9)</f>
        <v>1.0669191919191918</v>
      </c>
      <c r="J24" s="63">
        <f t="shared" si="2"/>
        <v>605.44223700041891</v>
      </c>
      <c r="K24" s="175">
        <v>9.0208329999999997</v>
      </c>
      <c r="L24" s="64" t="s">
        <v>10</v>
      </c>
      <c r="M24" s="271">
        <f t="shared" si="10"/>
        <v>0.17090073610718659</v>
      </c>
      <c r="N24" s="118">
        <v>16</v>
      </c>
    </row>
    <row r="25" spans="1:15" s="2" customFormat="1" ht="39.950000000000003" customHeight="1" thickBot="1">
      <c r="A25" s="127">
        <v>21</v>
      </c>
      <c r="B25" s="128" t="s">
        <v>25</v>
      </c>
      <c r="C25" s="129" t="s">
        <v>22</v>
      </c>
      <c r="D25" s="130" t="s">
        <v>3</v>
      </c>
      <c r="E25" s="131">
        <v>0.98701300000000003</v>
      </c>
      <c r="F25" s="132" t="s">
        <v>12</v>
      </c>
      <c r="G25" s="133">
        <v>0.99</v>
      </c>
      <c r="H25" s="134" t="s">
        <v>64</v>
      </c>
      <c r="I25" s="135">
        <f>(E25*1000)/(860*0.99)</f>
        <v>1.1592823584684051</v>
      </c>
      <c r="J25" s="136">
        <f t="shared" si="2"/>
        <v>657.85535562790096</v>
      </c>
      <c r="K25" s="131">
        <v>0.83405132999999998</v>
      </c>
      <c r="L25" s="137" t="s">
        <v>12</v>
      </c>
      <c r="M25" s="273">
        <f t="shared" si="10"/>
        <v>0.18339599074795565</v>
      </c>
      <c r="N25" s="138">
        <v>17</v>
      </c>
    </row>
    <row r="26" spans="1:15" s="7" customFormat="1" ht="21.75" customHeight="1">
      <c r="A26" s="231" t="s">
        <v>0</v>
      </c>
      <c r="B26" s="232"/>
      <c r="C26" s="233"/>
      <c r="D26" s="185" t="s">
        <v>1</v>
      </c>
      <c r="E26" s="186"/>
      <c r="F26" s="186"/>
      <c r="G26" s="186"/>
      <c r="H26" s="186"/>
      <c r="I26" s="186"/>
      <c r="J26" s="186"/>
      <c r="K26" s="186"/>
      <c r="L26" s="187"/>
      <c r="M26" s="199" t="s">
        <v>34</v>
      </c>
      <c r="N26" s="200"/>
    </row>
    <row r="27" spans="1:15" s="7" customFormat="1" ht="23.25" customHeight="1">
      <c r="A27" s="234"/>
      <c r="B27" s="235"/>
      <c r="C27" s="236"/>
      <c r="D27" s="182" t="s">
        <v>91</v>
      </c>
      <c r="E27" s="183"/>
      <c r="F27" s="183"/>
      <c r="G27" s="183"/>
      <c r="H27" s="184"/>
      <c r="I27" s="182" t="s">
        <v>92</v>
      </c>
      <c r="J27" s="183"/>
      <c r="K27" s="183"/>
      <c r="L27" s="184"/>
      <c r="M27" s="201"/>
      <c r="N27" s="202"/>
    </row>
    <row r="28" spans="1:15" s="7" customFormat="1" ht="23.25" customHeight="1">
      <c r="A28" s="226" t="s">
        <v>31</v>
      </c>
      <c r="B28" s="227"/>
      <c r="C28" s="228"/>
      <c r="D28" s="250">
        <v>7.3806000000000003</v>
      </c>
      <c r="E28" s="251"/>
      <c r="F28" s="251"/>
      <c r="G28" s="254" t="s">
        <v>14</v>
      </c>
      <c r="H28" s="255"/>
      <c r="I28" s="258">
        <v>5.8235999999999999</v>
      </c>
      <c r="J28" s="259"/>
      <c r="K28" s="254" t="s">
        <v>14</v>
      </c>
      <c r="L28" s="255"/>
      <c r="M28" s="224">
        <f>+(D28/I28)-1</f>
        <v>0.26736039563156822</v>
      </c>
      <c r="N28" s="225"/>
    </row>
    <row r="29" spans="1:15" s="7" customFormat="1" ht="23.25" customHeight="1" thickBot="1">
      <c r="A29" s="219" t="s">
        <v>15</v>
      </c>
      <c r="B29" s="220"/>
      <c r="C29" s="221"/>
      <c r="D29" s="252">
        <v>8.7609999999999992</v>
      </c>
      <c r="E29" s="253"/>
      <c r="F29" s="253"/>
      <c r="G29" s="229" t="s">
        <v>14</v>
      </c>
      <c r="H29" s="230"/>
      <c r="I29" s="260">
        <v>6.3898000000000001</v>
      </c>
      <c r="J29" s="261"/>
      <c r="K29" s="229" t="s">
        <v>14</v>
      </c>
      <c r="L29" s="230"/>
      <c r="M29" s="222">
        <f>+(D29/I29)-1</f>
        <v>0.37109142696172004</v>
      </c>
      <c r="N29" s="223"/>
    </row>
    <row r="30" spans="1:15" s="2" customFormat="1" ht="18.75" thickBot="1">
      <c r="A30" s="242" t="s">
        <v>38</v>
      </c>
      <c r="B30" s="243"/>
      <c r="C30" s="243"/>
      <c r="D30" s="243"/>
      <c r="E30" s="243"/>
      <c r="F30" s="243"/>
      <c r="G30" s="243"/>
      <c r="H30" s="243"/>
      <c r="I30" s="243"/>
      <c r="J30" s="243"/>
      <c r="K30" s="243"/>
      <c r="L30" s="243"/>
      <c r="M30" s="243"/>
      <c r="N30" s="244"/>
    </row>
    <row r="31" spans="1:15" s="7" customFormat="1" ht="63" customHeight="1">
      <c r="A31" s="247" t="s">
        <v>40</v>
      </c>
      <c r="B31" s="248"/>
      <c r="C31" s="248"/>
      <c r="D31" s="248"/>
      <c r="E31" s="248"/>
      <c r="F31" s="248"/>
      <c r="G31" s="248"/>
      <c r="H31" s="248"/>
      <c r="I31" s="248"/>
      <c r="J31" s="248"/>
      <c r="K31" s="248"/>
      <c r="L31" s="248"/>
      <c r="M31" s="248"/>
      <c r="N31" s="249"/>
    </row>
    <row r="32" spans="1:15" s="7" customFormat="1" ht="16.5" customHeight="1">
      <c r="A32" s="215" t="s">
        <v>27</v>
      </c>
      <c r="B32" s="216"/>
      <c r="C32" s="216"/>
      <c r="D32" s="216"/>
      <c r="E32" s="216"/>
      <c r="F32" s="216"/>
      <c r="G32" s="216"/>
      <c r="H32" s="216"/>
      <c r="I32" s="216"/>
      <c r="J32" s="216"/>
      <c r="K32" s="216"/>
      <c r="L32" s="216"/>
      <c r="M32" s="216"/>
      <c r="N32" s="217"/>
      <c r="O32" s="8"/>
    </row>
    <row r="33" spans="1:15" s="7" customFormat="1" ht="51.75" customHeight="1">
      <c r="A33" s="218" t="s">
        <v>41</v>
      </c>
      <c r="B33" s="216"/>
      <c r="C33" s="216"/>
      <c r="D33" s="216"/>
      <c r="E33" s="216"/>
      <c r="F33" s="216"/>
      <c r="G33" s="216"/>
      <c r="H33" s="216"/>
      <c r="I33" s="216"/>
      <c r="J33" s="216"/>
      <c r="K33" s="216"/>
      <c r="L33" s="216"/>
      <c r="M33" s="216"/>
      <c r="N33" s="217"/>
      <c r="O33" s="8"/>
    </row>
    <row r="34" spans="1:15" s="9" customFormat="1" ht="31.5" customHeight="1">
      <c r="A34" s="215" t="s">
        <v>28</v>
      </c>
      <c r="B34" s="216"/>
      <c r="C34" s="216"/>
      <c r="D34" s="216"/>
      <c r="E34" s="216"/>
      <c r="F34" s="216"/>
      <c r="G34" s="216"/>
      <c r="H34" s="216"/>
      <c r="I34" s="216"/>
      <c r="J34" s="216"/>
      <c r="K34" s="216"/>
      <c r="L34" s="216"/>
      <c r="M34" s="216"/>
      <c r="N34" s="217"/>
      <c r="O34" s="22"/>
    </row>
    <row r="35" spans="1:15" s="7" customFormat="1" ht="62.25" customHeight="1">
      <c r="A35" s="215" t="s">
        <v>71</v>
      </c>
      <c r="B35" s="216"/>
      <c r="C35" s="216"/>
      <c r="D35" s="216"/>
      <c r="E35" s="216"/>
      <c r="F35" s="216"/>
      <c r="G35" s="216"/>
      <c r="H35" s="216"/>
      <c r="I35" s="216"/>
      <c r="J35" s="216"/>
      <c r="K35" s="216"/>
      <c r="L35" s="216"/>
      <c r="M35" s="216"/>
      <c r="N35" s="217"/>
      <c r="O35" s="22"/>
    </row>
    <row r="36" spans="1:15" s="7" customFormat="1" ht="36" customHeight="1">
      <c r="A36" s="218" t="s">
        <v>72</v>
      </c>
      <c r="B36" s="216"/>
      <c r="C36" s="216"/>
      <c r="D36" s="216"/>
      <c r="E36" s="216"/>
      <c r="F36" s="216"/>
      <c r="G36" s="216"/>
      <c r="H36" s="216"/>
      <c r="I36" s="216"/>
      <c r="J36" s="216"/>
      <c r="K36" s="216"/>
      <c r="L36" s="216"/>
      <c r="M36" s="216"/>
      <c r="N36" s="217"/>
      <c r="O36" s="22"/>
    </row>
    <row r="37" spans="1:15" s="7" customFormat="1" ht="54" customHeight="1">
      <c r="A37" s="215" t="s">
        <v>73</v>
      </c>
      <c r="B37" s="216"/>
      <c r="C37" s="216"/>
      <c r="D37" s="216"/>
      <c r="E37" s="216"/>
      <c r="F37" s="216"/>
      <c r="G37" s="216"/>
      <c r="H37" s="216"/>
      <c r="I37" s="216"/>
      <c r="J37" s="216"/>
      <c r="K37" s="216"/>
      <c r="L37" s="216"/>
      <c r="M37" s="216"/>
      <c r="N37" s="217"/>
      <c r="O37" s="22"/>
    </row>
    <row r="38" spans="1:15" s="7" customFormat="1" ht="45.75" customHeight="1">
      <c r="A38" s="239" t="s">
        <v>74</v>
      </c>
      <c r="B38" s="240"/>
      <c r="C38" s="240"/>
      <c r="D38" s="240"/>
      <c r="E38" s="240"/>
      <c r="F38" s="240"/>
      <c r="G38" s="240"/>
      <c r="H38" s="240"/>
      <c r="I38" s="240"/>
      <c r="J38" s="240"/>
      <c r="K38" s="240"/>
      <c r="L38" s="240"/>
      <c r="M38" s="240"/>
      <c r="N38" s="241"/>
      <c r="O38" s="22"/>
    </row>
    <row r="39" spans="1:15" s="7" customFormat="1" ht="48.75" customHeight="1">
      <c r="A39" s="239" t="s">
        <v>75</v>
      </c>
      <c r="B39" s="240"/>
      <c r="C39" s="240"/>
      <c r="D39" s="240"/>
      <c r="E39" s="240"/>
      <c r="F39" s="240"/>
      <c r="G39" s="240"/>
      <c r="H39" s="240"/>
      <c r="I39" s="240"/>
      <c r="J39" s="240"/>
      <c r="K39" s="240"/>
      <c r="L39" s="240"/>
      <c r="M39" s="240"/>
      <c r="N39" s="241"/>
      <c r="O39" s="22"/>
    </row>
    <row r="40" spans="1:15" s="7" customFormat="1" ht="17.25" customHeight="1">
      <c r="A40" s="215" t="s">
        <v>76</v>
      </c>
      <c r="B40" s="216"/>
      <c r="C40" s="216"/>
      <c r="D40" s="216"/>
      <c r="E40" s="216"/>
      <c r="F40" s="216"/>
      <c r="G40" s="216"/>
      <c r="H40" s="216"/>
      <c r="I40" s="216"/>
      <c r="J40" s="216"/>
      <c r="K40" s="216"/>
      <c r="L40" s="216"/>
      <c r="M40" s="216"/>
      <c r="N40" s="217"/>
      <c r="O40" s="22"/>
    </row>
    <row r="41" spans="1:15">
      <c r="E41" s="1"/>
      <c r="F41" s="1"/>
      <c r="I41" s="1"/>
      <c r="J41" s="1"/>
    </row>
  </sheetData>
  <mergeCells count="40">
    <mergeCell ref="A40:N40"/>
    <mergeCell ref="A38:N38"/>
    <mergeCell ref="A39:N39"/>
    <mergeCell ref="A30:N30"/>
    <mergeCell ref="B3:B4"/>
    <mergeCell ref="A34:N34"/>
    <mergeCell ref="A31:N31"/>
    <mergeCell ref="D28:F28"/>
    <mergeCell ref="K29:L29"/>
    <mergeCell ref="D29:F29"/>
    <mergeCell ref="G28:H28"/>
    <mergeCell ref="I28:J28"/>
    <mergeCell ref="K28:L28"/>
    <mergeCell ref="A33:N33"/>
    <mergeCell ref="A32:N32"/>
    <mergeCell ref="I29:J29"/>
    <mergeCell ref="M28:N28"/>
    <mergeCell ref="A28:C28"/>
    <mergeCell ref="G29:H29"/>
    <mergeCell ref="A26:C27"/>
    <mergeCell ref="G3:G4"/>
    <mergeCell ref="A37:N37"/>
    <mergeCell ref="A35:N35"/>
    <mergeCell ref="A36:N36"/>
    <mergeCell ref="A29:C29"/>
    <mergeCell ref="M29:N29"/>
    <mergeCell ref="A1:N1"/>
    <mergeCell ref="D27:H27"/>
    <mergeCell ref="I27:L27"/>
    <mergeCell ref="D26:L26"/>
    <mergeCell ref="J3:J4"/>
    <mergeCell ref="E3:F4"/>
    <mergeCell ref="A2:N2"/>
    <mergeCell ref="K3:L4"/>
    <mergeCell ref="M26:N27"/>
    <mergeCell ref="M3:N3"/>
    <mergeCell ref="H3:I4"/>
    <mergeCell ref="D3:D4"/>
    <mergeCell ref="A3:A4"/>
    <mergeCell ref="C3:C4"/>
  </mergeCells>
  <phoneticPr fontId="0" type="noConversion"/>
  <printOptions horizontalCentered="1" verticalCentered="1"/>
  <pageMargins left="0" right="0" top="0" bottom="0" header="0" footer="0"/>
  <pageSetup paperSize="9" scale="50" orientation="portrait" r:id="rId1"/>
  <headerFooter alignWithMargins="0">
    <oddFooter>&amp;L&amp;8Dok. No: TB.Yİ.04&amp;C&amp;8Rev. No: 1&amp;R&amp;8Rev. Tarihi: 08.06.2007</oddFooter>
  </headerFooter>
  <ignoredErrors>
    <ignoredError sqref="I24"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2020-02-13T12:56:56Z</cp:lastPrinted>
  <dcterms:created xsi:type="dcterms:W3CDTF">1997-07-24T11:06:41Z</dcterms:created>
  <dcterms:modified xsi:type="dcterms:W3CDTF">2020-09-02T13:13:27Z</dcterms:modified>
</cp:coreProperties>
</file>