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9660" windowWidth="8970" windowHeight="9645" tabRatio="601"/>
  </bookViews>
  <sheets>
    <sheet name="konut" sheetId="11" r:id="rId1"/>
  </sheets>
  <definedNames>
    <definedName name="_xlnm.Print_Area" localSheetId="0">konut!$A$1:$N$47</definedName>
  </definedNames>
  <calcPr calcId="145621"/>
</workbook>
</file>

<file path=xl/calcChain.xml><?xml version="1.0" encoding="utf-8"?>
<calcChain xmlns="http://schemas.openxmlformats.org/spreadsheetml/2006/main">
  <c r="M20" i="11" l="1"/>
  <c r="I20" i="11"/>
  <c r="M22" i="11"/>
  <c r="I22" i="11"/>
  <c r="M14" i="11"/>
  <c r="I14" i="11"/>
  <c r="I24" i="11" l="1"/>
  <c r="M24" i="11"/>
  <c r="I21" i="11" l="1"/>
  <c r="I19" i="11"/>
  <c r="I18" i="11"/>
  <c r="I17" i="11"/>
  <c r="I15" i="11"/>
  <c r="I16" i="11"/>
  <c r="I13" i="11"/>
  <c r="I12" i="11"/>
  <c r="I11" i="11"/>
  <c r="I23" i="11"/>
  <c r="I10" i="11"/>
  <c r="I9" i="11"/>
  <c r="I8" i="11"/>
  <c r="I7" i="11"/>
  <c r="I6" i="11"/>
  <c r="I5" i="11"/>
  <c r="J24" i="11" l="1"/>
  <c r="J20" i="11"/>
  <c r="J22" i="11"/>
  <c r="J14" i="11"/>
  <c r="M21" i="11"/>
  <c r="M19" i="11"/>
  <c r="M12" i="11"/>
  <c r="M11" i="11"/>
  <c r="M23" i="11"/>
  <c r="M10" i="11"/>
  <c r="M9" i="11"/>
  <c r="M7" i="11"/>
  <c r="M5" i="11"/>
  <c r="M18" i="11"/>
  <c r="M17" i="11"/>
  <c r="J17" i="11"/>
  <c r="M15" i="11"/>
  <c r="M16" i="11"/>
  <c r="J16" i="11"/>
  <c r="M13" i="11"/>
  <c r="M8" i="11"/>
  <c r="J8" i="11"/>
  <c r="M6" i="11"/>
  <c r="J5" i="11" l="1"/>
  <c r="J6" i="11"/>
  <c r="J13" i="11"/>
  <c r="J15" i="11"/>
  <c r="J18" i="11"/>
  <c r="J7" i="11"/>
  <c r="J9" i="11"/>
  <c r="J10" i="11"/>
  <c r="J23" i="11"/>
  <c r="J11" i="11"/>
  <c r="J12" i="11"/>
  <c r="J19" i="11"/>
  <c r="J21" i="11"/>
  <c r="M36" i="11"/>
  <c r="M35" i="11"/>
  <c r="I25" i="11" l="1"/>
  <c r="J25" i="11" s="1"/>
  <c r="M32" i="11"/>
  <c r="I32" i="11"/>
  <c r="J32" i="11" s="1"/>
  <c r="M31" i="11"/>
  <c r="M30" i="11"/>
  <c r="M29" i="11"/>
  <c r="M28" i="11"/>
  <c r="M27" i="11"/>
  <c r="M26" i="11"/>
  <c r="M25" i="11"/>
  <c r="I31" i="11"/>
  <c r="J31" i="11" s="1"/>
  <c r="I30" i="11"/>
  <c r="J30" i="11" s="1"/>
  <c r="I29" i="11"/>
  <c r="J29" i="11" s="1"/>
  <c r="I28" i="11"/>
  <c r="J28" i="11" s="1"/>
  <c r="I27" i="11"/>
  <c r="J27" i="11" s="1"/>
  <c r="I26" i="11"/>
  <c r="J26" i="11" s="1"/>
</calcChain>
</file>

<file path=xl/sharedStrings.xml><?xml version="1.0" encoding="utf-8"?>
<sst xmlns="http://schemas.openxmlformats.org/spreadsheetml/2006/main" count="204" uniqueCount="111">
  <si>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</si>
  <si>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</si>
  <si>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</si>
  <si>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</si>
  <si>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</si>
  <si>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</si>
  <si>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</si>
  <si>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</si>
  <si>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</si>
  <si>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</si>
  <si>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</si>
  <si>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</si>
  <si>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</si>
  <si>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</si>
  <si>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</si>
  <si>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</si>
  <si>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4731
kcal/kg</t>
  </si>
  <si>
    <t>Ortalama 
İşletme 
Verim 
Değeri</t>
  </si>
  <si>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</si>
  <si>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</si>
  <si>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</si>
  <si>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</si>
  <si>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</si>
  <si>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</si>
  <si>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</si>
  <si>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</si>
  <si>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</si>
  <si>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</si>
  <si>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</si>
  <si>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</si>
  <si>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</si>
  <si>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t>ABD Doları</t>
  </si>
  <si>
    <r>
      <t xml:space="preserve">Motorin 
</t>
    </r>
    <r>
      <rPr>
        <sz val="14"/>
        <rFont val="Arial"/>
        <family val="2"/>
        <charset val="162"/>
      </rPr>
      <t>(VP Diesel)</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</si>
  <si>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</si>
  <si>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</si>
  <si>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r>
      <t>İstanbul</t>
    </r>
    <r>
      <rPr>
        <b/>
        <sz val="14"/>
        <rFont val="Arial"/>
        <family val="2"/>
        <charset val="162"/>
      </rPr>
      <t xml:space="preserve">
</t>
    </r>
    <r>
      <rPr>
        <b/>
        <sz val="13"/>
        <rFont val="Arial"/>
        <family val="2"/>
        <charset val="162"/>
      </rPr>
      <t>HAKAN KÖMÜR</t>
    </r>
  </si>
  <si>
    <t>Sıra No</t>
  </si>
  <si>
    <r>
      <t>İstanbul Avrupa Yakası</t>
    </r>
    <r>
      <rPr>
        <b/>
        <sz val="14"/>
        <rFont val="Arial"/>
        <family val="2"/>
        <charset val="162"/>
      </rPr>
      <t xml:space="preserve">
SHELL TÜRKİYE</t>
    </r>
  </si>
  <si>
    <t>TESİSAT DERGİSİ - B2B MEDYA - TEKNİK SEKTÖR YAYINCILIĞI</t>
  </si>
  <si>
    <r>
      <rPr>
        <sz val="11"/>
        <rFont val="Arial"/>
        <family val="2"/>
        <charset val="162"/>
      </rPr>
      <t xml:space="preserve">Değişim </t>
    </r>
    <r>
      <rPr>
        <b/>
        <sz val="11"/>
        <rFont val="Arial"/>
        <family val="2"/>
        <charset val="162"/>
      </rPr>
      <t xml:space="preserve">
Sırası</t>
    </r>
  </si>
  <si>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</si>
  <si>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r>
      <t>1,640000 x 1000</t>
    </r>
    <r>
      <rPr>
        <vertAlign val="superscript"/>
        <sz val="11"/>
        <rFont val="Arial"/>
        <family val="2"/>
        <charset val="162"/>
      </rPr>
      <t xml:space="preserve">
</t>
    </r>
    <r>
      <rPr>
        <sz val="11"/>
        <rFont val="Arial"/>
        <family val="2"/>
        <charset val="162"/>
      </rPr>
      <t>7.000 x 0,65</t>
    </r>
  </si>
  <si>
    <r>
      <rPr>
        <b/>
        <sz val="11"/>
        <rFont val="Arial"/>
        <family val="2"/>
        <charset val="162"/>
      </rPr>
      <t>2.</t>
    </r>
    <r>
      <rPr>
        <sz val="11"/>
        <rFont val="Arial"/>
        <family val="2"/>
        <charset val="162"/>
      </rPr>
      <t xml:space="preserve">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vertAlign val="superscript"/>
        <sz val="11"/>
        <rFont val="Arial"/>
        <family val="2"/>
        <charset val="162"/>
      </rPr>
      <t>0</t>
    </r>
    <r>
      <rPr>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</si>
  <si>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 xml:space="preserve">Eskişehir
</t>
    </r>
    <r>
      <rPr>
        <b/>
        <sz val="12"/>
        <rFont val="Arial"/>
        <family val="2"/>
      </rPr>
      <t>ESGAZ</t>
    </r>
  </si>
  <si>
    <t>8250
kcal/m³</t>
  </si>
  <si>
    <t>TL/m³</t>
  </si>
  <si>
    <r>
      <t>TL/m</t>
    </r>
    <r>
      <rPr>
        <vertAlign val="superscript"/>
        <sz val="11"/>
        <rFont val="Arial"/>
        <family val="2"/>
      </rPr>
      <t>3</t>
    </r>
  </si>
  <si>
    <r>
      <t xml:space="preserve">İzmit
</t>
    </r>
    <r>
      <rPr>
        <b/>
        <sz val="12"/>
        <rFont val="Arial"/>
        <family val="2"/>
      </rPr>
      <t>İZGAZ ENGIE</t>
    </r>
  </si>
  <si>
    <r>
      <t xml:space="preserve">Bursa
</t>
    </r>
    <r>
      <rPr>
        <b/>
        <sz val="12"/>
        <rFont val="Arial"/>
        <family val="2"/>
      </rPr>
      <t>BURSAGAZ</t>
    </r>
  </si>
  <si>
    <r>
      <t xml:space="preserve">Kocaeli
</t>
    </r>
    <r>
      <rPr>
        <b/>
        <sz val="12"/>
        <rFont val="Arial"/>
        <family val="2"/>
      </rPr>
      <t>İZGAZ ENGIE</t>
    </r>
  </si>
  <si>
    <r>
      <t xml:space="preserve">Ankara
</t>
    </r>
    <r>
      <rPr>
        <b/>
        <sz val="12"/>
        <rFont val="Arial"/>
        <family val="2"/>
      </rPr>
      <t>BAŞKENTGAZ</t>
    </r>
  </si>
  <si>
    <r>
      <t xml:space="preserve">İstanbul
</t>
    </r>
    <r>
      <rPr>
        <b/>
        <sz val="12"/>
        <rFont val="Arial"/>
        <family val="2"/>
      </rPr>
      <t>İGDAŞ</t>
    </r>
  </si>
  <si>
    <r>
      <t xml:space="preserve">800.000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rPr>
      <t xml:space="preserve"> üstünde 
</t>
    </r>
    <r>
      <rPr>
        <b/>
        <sz val="12"/>
        <rFont val="Arial"/>
        <family val="2"/>
        <charset val="162"/>
      </rPr>
      <t>Doğalgaz</t>
    </r>
    <r>
      <rPr>
        <sz val="12"/>
        <rFont val="Arial"/>
        <family val="2"/>
        <charset val="162"/>
      </rPr>
      <t xml:space="preserve"> Tüketimi için</t>
    </r>
  </si>
  <si>
    <r>
      <t xml:space="preserve">100.000.001 </t>
    </r>
    <r>
      <rPr>
        <sz val="12"/>
        <rFont val="Arial"/>
        <family val="2"/>
        <charset val="162"/>
      </rPr>
      <t>m</t>
    </r>
    <r>
      <rPr>
        <vertAlign val="superscript"/>
        <sz val="12"/>
        <rFont val="Arial"/>
        <family val="2"/>
        <charset val="162"/>
      </rPr>
      <t>3</t>
    </r>
    <r>
      <rPr>
        <sz val="12"/>
        <rFont val="Arial"/>
        <family val="2"/>
        <charset val="162"/>
      </rPr>
      <t>/yıl ve</t>
    </r>
    <r>
      <rPr>
        <b/>
        <sz val="12"/>
        <rFont val="Arial"/>
        <family val="2"/>
        <charset val="162"/>
      </rPr>
      <t xml:space="preserve"> üstünde</t>
    </r>
    <r>
      <rPr>
        <sz val="12"/>
        <rFont val="Arial"/>
        <family val="2"/>
        <charset val="162"/>
      </rPr>
      <t xml:space="preserve">
</t>
    </r>
    <r>
      <rPr>
        <b/>
        <sz val="12"/>
        <rFont val="Arial"/>
        <family val="2"/>
        <charset val="162"/>
      </rPr>
      <t>Doğalgaz</t>
    </r>
    <r>
      <rPr>
        <sz val="12"/>
        <rFont val="Arial"/>
        <family val="2"/>
        <charset val="162"/>
      </rPr>
      <t xml:space="preserve"> Tüketimi için</t>
    </r>
  </si>
  <si>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 xml:space="preserve">Doğalgaz </t>
    </r>
    <r>
      <rPr>
        <sz val="12"/>
        <rFont val="Arial"/>
        <family val="2"/>
      </rPr>
      <t>Tüketimi için</t>
    </r>
  </si>
  <si>
    <r>
      <rPr>
        <b/>
        <sz val="12"/>
        <rFont val="Arial"/>
        <family val="2"/>
        <charset val="162"/>
      </rPr>
      <t>10.000.001 - 100.000.000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</si>
  <si>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10.000.001- 100.000.000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 xml:space="preserve">Doğalgaz </t>
    </r>
    <r>
      <rPr>
        <sz val="12"/>
        <rFont val="Arial"/>
        <family val="2"/>
      </rPr>
      <t>Tüketimi için</t>
    </r>
  </si>
  <si>
    <r>
      <rPr>
        <b/>
        <sz val="12"/>
        <rFont val="Arial"/>
        <family val="2"/>
        <charset val="162"/>
      </rPr>
      <t xml:space="preserve">1.000.001 - 10.000.000 </t>
    </r>
    <r>
      <rPr>
        <sz val="12"/>
        <rFont val="Arial"/>
        <family val="2"/>
        <charset val="162"/>
      </rPr>
      <t>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</si>
  <si>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 xml:space="preserve">800.001 </t>
    </r>
    <r>
      <rPr>
        <sz val="12"/>
        <rFont val="Arial"/>
        <family val="2"/>
        <charset val="162"/>
      </rPr>
      <t>m</t>
    </r>
    <r>
      <rPr>
        <vertAlign val="superscript"/>
        <sz val="12"/>
        <rFont val="Arial"/>
        <family val="2"/>
        <charset val="162"/>
      </rPr>
      <t>3</t>
    </r>
    <r>
      <rPr>
        <sz val="12"/>
        <rFont val="Arial"/>
        <family val="2"/>
        <charset val="162"/>
      </rPr>
      <t>/yıl</t>
    </r>
    <r>
      <rPr>
        <b/>
        <sz val="12"/>
        <rFont val="Arial"/>
        <family val="2"/>
      </rPr>
      <t xml:space="preserve"> üstünde 
</t>
    </r>
    <r>
      <rPr>
        <b/>
        <sz val="12"/>
        <rFont val="Arial"/>
        <family val="2"/>
        <charset val="162"/>
      </rPr>
      <t>Doğalgaz</t>
    </r>
    <r>
      <rPr>
        <sz val="12"/>
        <rFont val="Arial"/>
        <family val="2"/>
        <charset val="162"/>
      </rPr>
      <t xml:space="preserve"> Tüketimi için</t>
    </r>
  </si>
  <si>
    <r>
      <t>1.000.001 - 10.000.000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</si>
  <si>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100.001 - 1.000.000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</si>
  <si>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1.000.001- 10.000.000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</si>
  <si>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rPr>
        <b/>
        <sz val="12"/>
        <rFont val="Arial"/>
        <family val="2"/>
        <charset val="162"/>
      </rPr>
      <t>0 - 100.000</t>
    </r>
    <r>
      <rPr>
        <sz val="12"/>
        <rFont val="Arial"/>
        <family val="2"/>
        <charset val="162"/>
      </rPr>
      <t xml:space="preserve"> m</t>
    </r>
    <r>
      <rPr>
        <vertAlign val="superscript"/>
        <sz val="12"/>
        <rFont val="Arial"/>
        <family val="2"/>
        <charset val="162"/>
      </rPr>
      <t>3</t>
    </r>
    <r>
      <rPr>
        <sz val="12"/>
        <rFont val="Arial"/>
        <family val="2"/>
        <charset val="162"/>
      </rPr>
      <t xml:space="preserve">/yıl
</t>
    </r>
    <r>
      <rPr>
        <b/>
        <sz val="12"/>
        <rFont val="Arial"/>
        <family val="2"/>
        <charset val="162"/>
      </rPr>
      <t>Doğalgaz</t>
    </r>
    <r>
      <rPr>
        <sz val="12"/>
        <rFont val="Arial"/>
        <family val="2"/>
        <charset val="162"/>
      </rPr>
      <t xml:space="preserve"> Tüketimi için</t>
    </r>
  </si>
  <si>
    <r>
      <t>100.001 - 1.000.000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</si>
  <si>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0 - 100.000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</si>
  <si>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En 
Ucuza 
Göre 
Yakıt 
Maliyeti 
İndeksi</t>
  </si>
  <si>
    <t>0,860220 x 1000
4731 x 0,65</t>
  </si>
  <si>
    <r>
      <t>300.001 - 1.000.000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</si>
  <si>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0 - 800.000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</si>
  <si>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r>
      <t>0,629609 x 1000</t>
    </r>
    <r>
      <rPr>
        <vertAlign val="superscript"/>
        <sz val="11"/>
        <rFont val="Arial"/>
        <family val="2"/>
        <charset val="162"/>
      </rPr>
      <t xml:space="preserve">
</t>
    </r>
    <r>
      <rPr>
        <sz val="11"/>
        <rFont val="Arial"/>
        <family val="2"/>
        <charset val="162"/>
      </rPr>
      <t>860 x 0,99</t>
    </r>
  </si>
  <si>
    <r>
      <t>0,834051 x 1000</t>
    </r>
    <r>
      <rPr>
        <vertAlign val="superscript"/>
        <sz val="11"/>
        <rFont val="Arial"/>
        <family val="2"/>
        <charset val="162"/>
      </rPr>
      <t xml:space="preserve">
</t>
    </r>
    <r>
      <rPr>
        <sz val="11"/>
        <rFont val="Arial"/>
        <family val="2"/>
        <charset val="162"/>
      </rPr>
      <t>860 x 0,99</t>
    </r>
  </si>
  <si>
    <r>
      <t>6.</t>
    </r>
    <r>
      <rPr>
        <sz val="11"/>
        <rFont val="Arial"/>
        <family val="2"/>
        <charset val="162"/>
      </rPr>
      <t xml:space="preserve"> </t>
    </r>
    <r>
      <rPr>
        <b/>
        <sz val="11"/>
        <rFont val="Arial"/>
        <family val="2"/>
        <charset val="162"/>
      </rPr>
      <t xml:space="preserve">Elektrik </t>
    </r>
    <r>
      <rPr>
        <sz val="11"/>
        <rFont val="Arial"/>
        <family val="2"/>
        <charset val="162"/>
      </rPr>
      <t>birim fiyatları 01 Temmuz 2019 tarihinde yayınlanan, 27 Ağustos 2019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(%2) ve enerji fonu için (%1), Belediye Elektrik Tüketim Vergisi (%5) ilave edilmiş, KDV'li fiyattır.Enerji güç bedeli hariç, dağıtım sistem kullanım bedeli dahildir.  Elektrik kullanımındaki ısıtma cihazı elektrikli ısıtıcı olup, ısı pompası kullanımında cihazın COP sistem ve yıllık değerleri kullanılmalıdır.</t>
    </r>
  </si>
  <si>
    <r>
      <t>4,180000 x 1000</t>
    </r>
    <r>
      <rPr>
        <vertAlign val="superscript"/>
        <sz val="11"/>
        <rFont val="Arial"/>
        <family val="2"/>
        <charset val="162"/>
      </rPr>
      <t xml:space="preserve">
</t>
    </r>
    <r>
      <rPr>
        <sz val="11"/>
        <rFont val="Arial"/>
        <family val="2"/>
        <charset val="162"/>
      </rPr>
      <t>9.875 x 0,80</t>
    </r>
  </si>
  <si>
    <r>
      <t>7,431952 x 1000</t>
    </r>
    <r>
      <rPr>
        <vertAlign val="superscript"/>
        <sz val="11"/>
        <rFont val="Arial"/>
        <family val="2"/>
        <charset val="162"/>
      </rPr>
      <t xml:space="preserve">
</t>
    </r>
    <r>
      <rPr>
        <sz val="11"/>
        <rFont val="Arial"/>
        <family val="2"/>
        <charset val="162"/>
      </rPr>
      <t>10.256 x 0,84</t>
    </r>
  </si>
  <si>
    <r>
      <t>9,000000 x 1000</t>
    </r>
    <r>
      <rPr>
        <vertAlign val="superscript"/>
        <sz val="11"/>
        <rFont val="Arial"/>
        <family val="2"/>
        <charset val="162"/>
      </rPr>
      <t xml:space="preserve">
</t>
    </r>
    <r>
      <rPr>
        <sz val="11"/>
        <rFont val="Arial"/>
        <family val="2"/>
        <charset val="162"/>
      </rPr>
      <t>11.000 x 0,90</t>
    </r>
  </si>
  <si>
    <r>
      <t xml:space="preserve">(  02 Eylül 2019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 xml:space="preserve">birim fiyatlarla  </t>
    </r>
    <r>
      <rPr>
        <b/>
        <sz val="18"/>
        <rFont val="Arial"/>
        <family val="2"/>
        <charset val="162"/>
      </rPr>
      <t>)</t>
    </r>
  </si>
  <si>
    <r>
      <t xml:space="preserve">02 Eylül 2019
</t>
    </r>
    <r>
      <rPr>
        <sz val="12"/>
        <rFont val="Arial"/>
        <family val="2"/>
        <charset val="162"/>
      </rPr>
      <t>Tarihindeki
Birim Fiyat</t>
    </r>
  </si>
  <si>
    <r>
      <t>02 Eylül 2019</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</si>
  <si>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r>
      <rPr>
        <b/>
        <sz val="11"/>
        <rFont val="Arial"/>
        <family val="2"/>
        <charset val="162"/>
      </rPr>
      <t>7.</t>
    </r>
    <r>
      <rPr>
        <sz val="11"/>
        <rFont val="Arial"/>
        <family val="2"/>
        <charset val="162"/>
      </rPr>
      <t xml:space="preserve">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02 Eylül 2019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</si>
  <si>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rPr>
        <b/>
        <sz val="11"/>
        <rFont val="Arial"/>
        <family val="2"/>
        <charset val="162"/>
      </rPr>
      <t>8</t>
    </r>
    <r>
      <rPr>
        <sz val="11"/>
        <rFont val="Arial"/>
        <family val="2"/>
        <charset val="162"/>
      </rPr>
      <t xml:space="preserve">. </t>
    </r>
    <r>
      <rPr>
        <b/>
        <sz val="11"/>
        <rFont val="Arial"/>
        <family val="2"/>
        <charset val="162"/>
      </rPr>
      <t>Yerli linyit kömürü</t>
    </r>
    <r>
      <rPr>
        <sz val="11"/>
        <rFont val="Arial"/>
        <family val="2"/>
        <charset val="162"/>
      </rPr>
      <t xml:space="preserve"> fiyatları 02 Eylül 2019 tarihinde geçerli olan </t>
    </r>
    <r>
      <rPr>
        <b/>
        <sz val="11"/>
        <rFont val="Arial"/>
        <family val="2"/>
        <charset val="162"/>
      </rPr>
      <t>TKİ - ELİ'</t>
    </r>
    <r>
      <rPr>
        <sz val="11"/>
        <rFont val="Arial"/>
        <family val="2"/>
        <charset val="162"/>
      </rPr>
      <t>nin 11 Temmuz 2019 tarihli Isınma Amaçlı (Torbalanmış) Kömürlerin İstanbul Bayi Depo Satış Fiyatları listesinde 10-18 mm Yıkanmış Fındık - Torba: 503 TL/ton (KDV Hariç-nakliye bedeli dahil)dir. Bu listede yer almayan, sadece üretim yerinde teslimatı yapılmakata olan Soma Kısrakdere; 0,5-10 mm Yıkanmış Açık - Toz: 377 TL/ton (KDV Hariç) fiyatının ise 10-18 mm. için belirlenmiş olan bayi depo teslim fiyatı ile üretim yeri teslim fiyatı arasındaki farkı  226 TL/ton nakliye bedeli olarak kabul edilmiş ve bu bedel üretim yeri teslim fiyatına eklenerek İstanbul Bayi Depo Satış Fiyatı olarak 603 TL/ton(KDV Hariç) bulunmuştur.Bu kömürlerin alt ısıl değerleri ise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</si>
  <si>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02 Eylül 2019 tarihinde geçerli olan </t>
    </r>
    <r>
      <rPr>
        <b/>
        <sz val="11"/>
        <rFont val="Arial"/>
        <family val="2"/>
        <charset val="162"/>
      </rPr>
      <t>portakal tipi</t>
    </r>
    <r>
      <rPr>
        <sz val="11"/>
        <rFont val="Arial"/>
        <family val="2"/>
        <charset val="162"/>
      </rPr>
      <t xml:space="preserve"> </t>
    </r>
    <r>
      <rPr>
        <b/>
        <sz val="11"/>
        <rFont val="Arial"/>
        <family val="2"/>
        <charset val="162"/>
      </rPr>
      <t xml:space="preserve">ithal linyit </t>
    </r>
    <r>
      <rPr>
        <sz val="11"/>
        <rFont val="Arial"/>
        <family val="2"/>
        <charset val="162"/>
      </rPr>
      <t>için nakliye ücreti ve KDV dahil bayi satış fiyatı 41,00 TL/25 kg.torba veya 1.640 TL/ton'dur.</t>
    </r>
  </si>
  <si>
    <r>
      <t>4. Doğalgaz</t>
    </r>
    <r>
      <rPr>
        <sz val="11"/>
        <rFont val="Arial"/>
        <family val="2"/>
        <charset val="162"/>
      </rPr>
      <t xml:space="preserve"> fiyatları 01 Eylül  2019 tarihinde yayınlanan 02 Eylül 2019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</si>
  <si>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 xml:space="preserve">02 Eylül </t>
    </r>
    <r>
      <rPr>
        <b/>
        <sz val="12"/>
        <rFont val="Arial"/>
        <family val="2"/>
        <charset val="162"/>
      </rPr>
      <t>2019</t>
    </r>
    <r>
      <rPr>
        <sz val="12"/>
        <rFont val="Arial"/>
        <family val="2"/>
        <charset val="162"/>
      </rPr>
      <t xml:space="preserve"> tarihinde</t>
    </r>
  </si>
  <si>
    <t>1,717792 x 1000
8250 x 1,07</t>
  </si>
  <si>
    <r>
      <t>100.001 - 300.000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</si>
  <si>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 xml:space="preserve">1,649364 x 1000
8250 x 1,07 </t>
  </si>
  <si>
    <t xml:space="preserve">2,001415x 1000
8250 x 1,07 </t>
  </si>
  <si>
    <t>1,914227 x 1000
8250 x 1,07</t>
  </si>
  <si>
    <r>
      <t>10.000.001 - 100.000.000</t>
    </r>
    <r>
      <rPr>
        <sz val="12"/>
        <rFont val="Arial"/>
        <family val="2"/>
      </rPr>
      <t xml:space="preserve"> m</t>
    </r>
    <r>
      <rPr>
        <vertAlign val="superscript"/>
        <sz val="12"/>
        <rFont val="Arial"/>
        <family val="2"/>
        <charset val="162"/>
      </rPr>
      <t>3</t>
    </r>
    <r>
      <rPr>
        <sz val="12"/>
        <rFont val="Arial"/>
        <family val="2"/>
      </rPr>
      <t xml:space="preserve">/yıl
</t>
    </r>
    <r>
      <rPr>
        <b/>
        <sz val="12"/>
        <rFont val="Arial"/>
        <family val="2"/>
        <charset val="162"/>
      </rPr>
      <t>Doğalgaz</t>
    </r>
    <r>
      <rPr>
        <sz val="12"/>
        <rFont val="Arial"/>
        <family val="2"/>
      </rPr>
      <t xml:space="preserve"> Tüketimi için</t>
    </r>
  </si>
  <si>
    <t>1,880107 x 1000
8250 x 1,07</t>
  </si>
  <si>
    <r>
      <t>100.000.001</t>
    </r>
    <r>
      <rPr>
        <sz val="12"/>
        <rFont val="Arial"/>
        <family val="2"/>
      </rPr>
      <t xml:space="preserve"> m</t>
    </r>
    <r>
      <rPr>
        <vertAlign val="superscript"/>
        <sz val="12"/>
        <rFont val="Arial"/>
        <family val="2"/>
        <charset val="162"/>
      </rPr>
      <t>3</t>
    </r>
    <r>
      <rPr>
        <sz val="12"/>
        <rFont val="Arial"/>
        <family val="2"/>
      </rPr>
      <t xml:space="preserve">/yıl ve </t>
    </r>
    <r>
      <rPr>
        <b/>
        <sz val="12"/>
        <rFont val="Arial"/>
        <family val="2"/>
        <charset val="162"/>
      </rPr>
      <t>üstünde</t>
    </r>
    <r>
      <rPr>
        <sz val="12"/>
        <rFont val="Arial"/>
        <family val="2"/>
      </rPr>
      <t xml:space="preserve">
</t>
    </r>
    <r>
      <rPr>
        <b/>
        <sz val="12"/>
        <rFont val="Arial"/>
        <family val="2"/>
        <charset val="162"/>
      </rPr>
      <t>Doğalgaz</t>
    </r>
    <r>
      <rPr>
        <sz val="12"/>
        <rFont val="Arial"/>
        <family val="2"/>
      </rPr>
      <t xml:space="preserve"> Tüketimi için</t>
    </r>
  </si>
  <si>
    <t>1,861292 x 1000
8250 x 1,07</t>
  </si>
  <si>
    <t xml:space="preserve">1,514477 x 1000
8250 x 1,07 </t>
  </si>
  <si>
    <t>1,541164 x 1000
8250 x 1,07</t>
  </si>
  <si>
    <t>1,642172 x 1000
8250 x 1,07</t>
  </si>
  <si>
    <t>1,688656 x 1000
8250 x 1,07</t>
  </si>
  <si>
    <t>1,778114 x 1000
8250 x 1,07</t>
  </si>
  <si>
    <t>1,869453 x 1000
8250 x 1,07</t>
  </si>
  <si>
    <t>1,554734 x 1000
8250 x 1,07</t>
  </si>
  <si>
    <t xml:space="preserve">1,573746 x 1000
8250 x 1,07 </t>
  </si>
  <si>
    <t>1,797715 x 1000
8250 x 1,07</t>
  </si>
  <si>
    <t>1,686297 x 1000
8250 x 1,07</t>
  </si>
  <si>
    <t>1,593034 x 1000
8250 x 1,07</t>
  </si>
  <si>
    <t>1,550185 x 1000
8250 x 1,07</t>
  </si>
  <si>
    <t xml:space="preserve">1,519355 x 1000
8250 x 1,07 </t>
  </si>
  <si>
    <t>1,511985 x 1000
8250 x 1,07</t>
  </si>
  <si>
    <t>02 Eylül 2019
04 Eylül 2018</t>
  </si>
  <si>
    <t xml:space="preserve">04 Eylül 2018
Tarihindeki 
Birim Fiyatları </t>
  </si>
  <si>
    <r>
      <t xml:space="preserve">03 Eylül </t>
    </r>
    <r>
      <rPr>
        <b/>
        <sz val="12"/>
        <rFont val="Arial"/>
        <family val="2"/>
        <charset val="162"/>
      </rPr>
      <t>2018</t>
    </r>
    <r>
      <rPr>
        <sz val="12"/>
        <rFont val="Arial"/>
        <family val="2"/>
        <charset val="162"/>
      </rPr>
      <t xml:space="preserve"> tarihinde</t>
    </r>
  </si>
  <si>
    <r>
      <rPr>
        <b/>
        <sz val="11"/>
        <rFont val="Arial"/>
        <family val="2"/>
        <charset val="162"/>
      </rPr>
      <t>5</t>
    </r>
    <r>
      <rPr>
        <sz val="11"/>
        <rFont val="Arial"/>
        <family val="2"/>
        <charset val="162"/>
      </rPr>
      <t xml:space="preserve">.  </t>
    </r>
    <r>
      <rPr>
        <b/>
        <sz val="11"/>
        <rFont val="Arial"/>
        <family val="2"/>
        <charset val="162"/>
      </rPr>
      <t>LPG tüpgaz</t>
    </r>
    <r>
      <rPr>
        <sz val="11"/>
        <rFont val="Arial"/>
        <family val="2"/>
        <charset val="162"/>
      </rPr>
      <t xml:space="preserve"> ve LPG dökmegaz fiyatları 027 Ağustos 2019 tarihinde yayınlanmış 02 Eylül 2019 tarihinde geçerli olan İPRAGAZ ve AYGAZ fiyat sirkülerlerinden alınmış fiyatların ortalamasıdır. 
Miks dökmegazın kullanımında buharlaştırıcı gerekmektedir. Birim fiyatlar belirlenirken işletme maliyetleri gözönüne alınmamıştır. </t>
    </r>
  </si>
  <si>
    <r>
      <t>8,279252 x 1000</t>
    </r>
    <r>
      <rPr>
        <vertAlign val="superscript"/>
        <sz val="11"/>
        <rFont val="Arial"/>
        <family val="2"/>
        <charset val="162"/>
      </rPr>
      <t xml:space="preserve">
</t>
    </r>
    <r>
      <rPr>
        <sz val="11"/>
        <rFont val="Arial"/>
        <family val="2"/>
        <charset val="162"/>
      </rPr>
      <t>11.100 x 1,06</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</si>
</sst>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30">
    <font>
      <sz val="10"/>
      <name val="Arial"/>
      <charset val="162"/>
    </font>
    <font>
      <sz val="11"/>
      <color theme="1"/>
      <name val="Calibri"/>
      <family val="2"/>
      <charset val="162"/>
      <scheme val="minor"/>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name val="Arial"/>
      <family val="2"/>
      <charset val="162"/>
    </font>
    <font>
      <sz val="13"/>
      <name val="Arial"/>
      <family val="2"/>
      <charset val="162"/>
    </font>
    <font>
      <b/>
      <sz val="22"/>
      <name val="Arial"/>
      <family val="2"/>
      <charset val="162"/>
    </font>
    <font>
      <sz val="13.5"/>
      <name val="Arial"/>
      <family val="2"/>
      <charset val="162"/>
    </font>
    <font>
      <sz val="12"/>
      <name val="Arial"/>
      <family val="2"/>
    </font>
    <font>
      <vertAlign val="superscript"/>
      <sz val="12"/>
      <name val="Arial"/>
      <family val="2"/>
      <charset val="162"/>
    </font>
    <font>
      <b/>
      <sz val="12"/>
      <name val="Arial"/>
      <family val="2"/>
    </font>
    <font>
      <sz val="13.5"/>
      <name val="Arial"/>
      <family val="2"/>
    </font>
    <font>
      <sz val="11"/>
      <name val="Arial"/>
      <family val="2"/>
    </font>
    <font>
      <b/>
      <sz val="16"/>
      <name val="Arial"/>
      <family val="2"/>
    </font>
    <font>
      <vertAlign val="superscript"/>
      <sz val="11"/>
      <name val="Arial"/>
      <family val="2"/>
    </font>
    <font>
      <b/>
      <sz val="20"/>
      <name val="Arial"/>
      <family val="2"/>
    </font>
    <font>
      <b/>
      <sz val="13.5"/>
      <name val="Arial"/>
      <family val="2"/>
      <charset val="162"/>
    </font>
  </fonts>
  <fills count="22">
    <fill>
      <patternFill patternType="none"/>
    </fill>
    <fill>
      <patternFill patternType="gray125"/>
    </fill>
    <fill>
      <patternFill patternType="solid">
        <fgColor indexed="9"/>
        <bgColor indexed="64"/>
      </patternFill>
    </fill>
    <fill>
      <patternFill patternType="solid">
        <fgColor rgb="FFFFFF99"/>
        <bgColor indexed="64"/>
      </patternFill>
    </fill>
    <fill>
      <patternFill patternType="solid">
        <fgColor rgb="FFFFFF00"/>
        <bgColor indexed="64"/>
      </patternFill>
    </fill>
    <fill>
      <patternFill patternType="solid">
        <fgColor rgb="FFDFD9E7"/>
        <bgColor indexed="64"/>
      </patternFill>
    </fill>
    <fill>
      <patternFill patternType="solid">
        <fgColor rgb="FFCABFD7"/>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19FF81"/>
        <bgColor indexed="64"/>
      </patternFill>
    </fill>
    <fill>
      <patternFill patternType="solid">
        <fgColor rgb="FF8BFFBF"/>
        <bgColor indexed="64"/>
      </patternFill>
    </fill>
    <fill>
      <patternFill patternType="solid">
        <fgColor rgb="FF9BE5FF"/>
        <bgColor indexed="64"/>
      </patternFill>
    </fill>
    <fill>
      <patternFill patternType="solid">
        <fgColor rgb="FFB9EDFF"/>
        <bgColor indexed="64"/>
      </patternFill>
    </fill>
    <fill>
      <patternFill patternType="solid">
        <fgColor rgb="FFC9F1FF"/>
        <bgColor indexed="64"/>
      </patternFill>
    </fill>
    <fill>
      <patternFill patternType="solid">
        <fgColor rgb="FFFFFFC5"/>
        <bgColor indexed="64"/>
      </patternFill>
    </fill>
    <fill>
      <patternFill patternType="solid">
        <fgColor rgb="FFFFFF85"/>
        <bgColor indexed="64"/>
      </patternFill>
    </fill>
    <fill>
      <patternFill patternType="solid">
        <fgColor rgb="FFFFFF65"/>
        <bgColor indexed="64"/>
      </patternFill>
    </fill>
    <fill>
      <patternFill patternType="solid">
        <fgColor theme="9" tint="0.59999389629810485"/>
        <bgColor indexed="64"/>
      </patternFill>
    </fill>
    <fill>
      <patternFill patternType="solid">
        <fgColor rgb="FFFCF600"/>
        <bgColor indexed="64"/>
      </patternFill>
    </fill>
    <fill>
      <patternFill patternType="solid">
        <fgColor rgb="FFFFFF9F"/>
        <bgColor indexed="64"/>
      </patternFill>
    </fill>
  </fills>
  <borders count="76">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s>
  <cellStyleXfs count="3">
    <xf numFmtId="0" fontId="0" fillId="0" borderId="0"/>
    <xf numFmtId="0" fontId="1" fillId="0" borderId="0"/>
    <xf numFmtId="0" fontId="14" fillId="0" borderId="0"/>
  </cellStyleXfs>
  <cellXfs count="286">
    <xf numFmtId="0" fontId="0" fillId="0" borderId="0" xfId="0"/>
    <xf numFmtId="0" fontId="14" fillId="0" borderId="0" xfId="0" applyFont="1" applyFill="1"/>
    <xf numFmtId="0" fontId="8" fillId="0" borderId="0" xfId="0"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8" fillId="0" borderId="0" xfId="0" applyFont="1" applyFill="1"/>
    <xf numFmtId="0" fontId="18" fillId="0" borderId="0" xfId="0" applyFont="1" applyFill="1" applyAlignment="1">
      <alignment horizontal="left"/>
    </xf>
    <xf numFmtId="0" fontId="17" fillId="0" borderId="0" xfId="0" applyFont="1" applyFill="1"/>
    <xf numFmtId="0" fontId="8" fillId="5" borderId="5" xfId="0" applyFont="1" applyFill="1" applyBorder="1" applyAlignment="1">
      <alignment horizontal="center" vertical="center" wrapText="1"/>
    </xf>
    <xf numFmtId="0" fontId="8" fillId="5" borderId="5" xfId="0" applyFont="1" applyFill="1" applyBorder="1" applyAlignment="1">
      <alignment vertical="center" wrapText="1"/>
    </xf>
    <xf numFmtId="9" fontId="8" fillId="5" borderId="12" xfId="0" applyNumberFormat="1" applyFont="1" applyFill="1" applyBorder="1" applyAlignment="1">
      <alignment horizontal="center" vertical="center"/>
    </xf>
    <xf numFmtId="0" fontId="6" fillId="5" borderId="8"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6" fillId="0" borderId="15" xfId="0" applyFont="1" applyFill="1" applyBorder="1" applyAlignment="1">
      <alignment horizontal="center" vertical="center" wrapText="1"/>
    </xf>
    <xf numFmtId="168" fontId="11" fillId="5" borderId="10" xfId="0" applyNumberFormat="1" applyFont="1" applyFill="1" applyBorder="1" applyAlignment="1">
      <alignment horizontal="center" vertical="center"/>
    </xf>
    <xf numFmtId="167" fontId="11" fillId="5" borderId="12" xfId="0" applyNumberFormat="1" applyFont="1" applyFill="1" applyBorder="1" applyAlignment="1">
      <alignment horizontal="center" vertical="center"/>
    </xf>
    <xf numFmtId="1" fontId="9" fillId="5" borderId="59" xfId="0" applyNumberFormat="1" applyFont="1" applyFill="1" applyBorder="1" applyAlignment="1">
      <alignment horizontal="center" vertical="center"/>
    </xf>
    <xf numFmtId="0" fontId="7" fillId="0" borderId="14" xfId="0" applyFont="1" applyFill="1" applyBorder="1" applyAlignment="1">
      <alignment horizontal="center" vertical="center" wrapText="1"/>
    </xf>
    <xf numFmtId="0" fontId="6" fillId="5" borderId="5" xfId="0" applyFont="1" applyFill="1" applyBorder="1" applyAlignment="1">
      <alignment vertical="center" wrapText="1"/>
    </xf>
    <xf numFmtId="0" fontId="4" fillId="8" borderId="62" xfId="0" applyFont="1" applyFill="1" applyBorder="1" applyAlignment="1">
      <alignment horizontal="center" vertical="center" wrapText="1"/>
    </xf>
    <xf numFmtId="0" fontId="5" fillId="8" borderId="63" xfId="0" applyFont="1" applyFill="1" applyBorder="1" applyAlignment="1">
      <alignment horizontal="center" vertical="center" wrapText="1"/>
    </xf>
    <xf numFmtId="0" fontId="8" fillId="8" borderId="64" xfId="0" applyFont="1" applyFill="1" applyBorder="1" applyAlignment="1">
      <alignment horizontal="center" vertical="center" wrapText="1"/>
    </xf>
    <xf numFmtId="0" fontId="8" fillId="8" borderId="64" xfId="0" applyFont="1" applyFill="1" applyBorder="1" applyAlignment="1">
      <alignment vertical="center" wrapText="1"/>
    </xf>
    <xf numFmtId="9" fontId="8" fillId="8" borderId="65" xfId="0" applyNumberFormat="1" applyFont="1" applyFill="1" applyBorder="1" applyAlignment="1">
      <alignment horizontal="center" vertical="center"/>
    </xf>
    <xf numFmtId="0" fontId="6" fillId="8" borderId="61" xfId="0" applyFont="1" applyFill="1" applyBorder="1" applyAlignment="1">
      <alignment horizontal="center" vertical="center" wrapText="1"/>
    </xf>
    <xf numFmtId="167" fontId="11" fillId="8" borderId="65" xfId="0" applyNumberFormat="1" applyFont="1" applyFill="1" applyBorder="1" applyAlignment="1">
      <alignment horizontal="center" vertical="center"/>
    </xf>
    <xf numFmtId="1" fontId="9" fillId="8" borderId="66" xfId="0" applyNumberFormat="1" applyFont="1" applyFill="1" applyBorder="1" applyAlignment="1">
      <alignment horizontal="center" vertical="center"/>
    </xf>
    <xf numFmtId="0" fontId="6" fillId="8" borderId="5" xfId="0" applyFont="1" applyFill="1" applyBorder="1" applyAlignment="1">
      <alignment vertical="center" wrapText="1"/>
    </xf>
    <xf numFmtId="168" fontId="11" fillId="8" borderId="62" xfId="0" applyNumberFormat="1" applyFont="1" applyFill="1" applyBorder="1" applyAlignment="1">
      <alignment horizontal="center" vertical="center"/>
    </xf>
    <xf numFmtId="0" fontId="24" fillId="0" borderId="0" xfId="0" applyFont="1" applyFill="1"/>
    <xf numFmtId="0" fontId="8" fillId="7" borderId="5" xfId="0" applyFont="1" applyFill="1" applyBorder="1" applyAlignment="1">
      <alignment horizontal="center" vertical="center" wrapText="1"/>
    </xf>
    <xf numFmtId="0" fontId="24" fillId="8" borderId="68" xfId="0" applyFont="1" applyFill="1" applyBorder="1" applyAlignment="1">
      <alignment horizontal="center" vertical="center"/>
    </xf>
    <xf numFmtId="0" fontId="24" fillId="7" borderId="68" xfId="0" applyFont="1" applyFill="1" applyBorder="1" applyAlignment="1">
      <alignment horizontal="center" vertical="center"/>
    </xf>
    <xf numFmtId="0" fontId="4" fillId="7" borderId="10"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8" fillId="7" borderId="5" xfId="0" applyFont="1" applyFill="1" applyBorder="1" applyAlignment="1">
      <alignment vertical="center" wrapText="1"/>
    </xf>
    <xf numFmtId="9" fontId="8" fillId="7" borderId="12" xfId="0" applyNumberFormat="1" applyFont="1" applyFill="1" applyBorder="1" applyAlignment="1">
      <alignment horizontal="center" vertical="center"/>
    </xf>
    <xf numFmtId="0" fontId="6" fillId="7" borderId="8" xfId="0" applyFont="1" applyFill="1" applyBorder="1" applyAlignment="1">
      <alignment horizontal="center" vertical="center" wrapText="1"/>
    </xf>
    <xf numFmtId="167" fontId="11" fillId="7" borderId="9" xfId="0" applyNumberFormat="1" applyFont="1" applyFill="1" applyBorder="1" applyAlignment="1">
      <alignment horizontal="center" vertical="center"/>
    </xf>
    <xf numFmtId="1" fontId="9" fillId="7" borderId="59" xfId="0" applyNumberFormat="1" applyFont="1" applyFill="1" applyBorder="1" applyAlignment="1">
      <alignment horizontal="center" vertical="center"/>
    </xf>
    <xf numFmtId="0" fontId="6" fillId="7" borderId="5" xfId="0" applyFont="1" applyFill="1" applyBorder="1" applyAlignment="1">
      <alignment vertical="center" wrapText="1"/>
    </xf>
    <xf numFmtId="168" fontId="11" fillId="7" borderId="10" xfId="0" applyNumberFormat="1" applyFont="1" applyFill="1" applyBorder="1" applyAlignment="1">
      <alignment horizontal="center" vertical="center"/>
    </xf>
    <xf numFmtId="0" fontId="24" fillId="9" borderId="68" xfId="0" applyFont="1" applyFill="1" applyBorder="1" applyAlignment="1">
      <alignment horizontal="center" vertical="center"/>
    </xf>
    <xf numFmtId="0" fontId="4" fillId="9" borderId="10" xfId="0" applyFont="1" applyFill="1" applyBorder="1" applyAlignment="1">
      <alignment horizontal="center" vertical="center" wrapText="1"/>
    </xf>
    <xf numFmtId="0" fontId="24" fillId="12" borderId="69" xfId="0" applyFont="1" applyFill="1" applyBorder="1" applyAlignment="1">
      <alignment horizontal="center" vertical="center"/>
    </xf>
    <xf numFmtId="0" fontId="4" fillId="12" borderId="10"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5" xfId="0" applyFont="1" applyFill="1" applyBorder="1" applyAlignment="1">
      <alignment horizontal="center" vertical="center" wrapText="1"/>
    </xf>
    <xf numFmtId="0" fontId="8" fillId="12" borderId="5" xfId="0" applyFont="1" applyFill="1" applyBorder="1" applyAlignment="1">
      <alignment vertical="center" wrapText="1"/>
    </xf>
    <xf numFmtId="9" fontId="8" fillId="12" borderId="12" xfId="0" applyNumberFormat="1" applyFont="1" applyFill="1" applyBorder="1" applyAlignment="1">
      <alignment horizontal="center" vertical="center"/>
    </xf>
    <xf numFmtId="0" fontId="6" fillId="12" borderId="8" xfId="0" applyFont="1" applyFill="1" applyBorder="1" applyAlignment="1">
      <alignment horizontal="center" vertical="center" wrapText="1"/>
    </xf>
    <xf numFmtId="167" fontId="11" fillId="12" borderId="9" xfId="0" applyNumberFormat="1" applyFont="1" applyFill="1" applyBorder="1" applyAlignment="1">
      <alignment horizontal="center" vertical="center"/>
    </xf>
    <xf numFmtId="1" fontId="9" fillId="12" borderId="59" xfId="0" applyNumberFormat="1" applyFont="1" applyFill="1" applyBorder="1" applyAlignment="1">
      <alignment horizontal="center" vertical="center"/>
    </xf>
    <xf numFmtId="0" fontId="6" fillId="12" borderId="5" xfId="0" applyFont="1" applyFill="1" applyBorder="1" applyAlignment="1">
      <alignment vertical="center" wrapText="1"/>
    </xf>
    <xf numFmtId="168" fontId="11" fillId="12" borderId="10" xfId="0" applyNumberFormat="1" applyFont="1" applyFill="1" applyBorder="1" applyAlignment="1">
      <alignment horizontal="center" vertical="center"/>
    </xf>
    <xf numFmtId="0" fontId="18" fillId="0" borderId="0" xfId="0" applyFont="1" applyFill="1" applyAlignment="1">
      <alignment horizontal="left" vertical="center"/>
    </xf>
    <xf numFmtId="0" fontId="24" fillId="13" borderId="69" xfId="0" applyFont="1" applyFill="1" applyBorder="1" applyAlignment="1">
      <alignment horizontal="center" vertical="center"/>
    </xf>
    <xf numFmtId="0" fontId="4" fillId="13" borderId="7" xfId="0" applyFont="1" applyFill="1" applyBorder="1" applyAlignment="1">
      <alignment horizontal="center" vertical="center" wrapText="1"/>
    </xf>
    <xf numFmtId="0" fontId="8" fillId="13" borderId="2" xfId="0" applyFont="1" applyFill="1" applyBorder="1" applyAlignment="1">
      <alignment horizontal="center" vertical="center" wrapText="1"/>
    </xf>
    <xf numFmtId="0" fontId="8" fillId="13" borderId="4" xfId="0" applyFont="1" applyFill="1" applyBorder="1" applyAlignment="1">
      <alignment horizontal="center" vertical="center" wrapText="1"/>
    </xf>
    <xf numFmtId="0" fontId="8" fillId="13" borderId="4" xfId="0" applyFont="1" applyFill="1" applyBorder="1" applyAlignment="1">
      <alignment vertical="center" wrapText="1"/>
    </xf>
    <xf numFmtId="9" fontId="8" fillId="13" borderId="9" xfId="0" applyNumberFormat="1" applyFont="1" applyFill="1" applyBorder="1" applyAlignment="1">
      <alignment horizontal="center" vertical="center"/>
    </xf>
    <xf numFmtId="0" fontId="6" fillId="13" borderId="6" xfId="0" applyFont="1" applyFill="1" applyBorder="1" applyAlignment="1">
      <alignment horizontal="center" vertical="center" wrapText="1"/>
    </xf>
    <xf numFmtId="167" fontId="11" fillId="13" borderId="12" xfId="0" applyNumberFormat="1" applyFont="1" applyFill="1" applyBorder="1" applyAlignment="1">
      <alignment horizontal="center" vertical="center"/>
    </xf>
    <xf numFmtId="1" fontId="9" fillId="13" borderId="60" xfId="0" applyNumberFormat="1" applyFont="1" applyFill="1" applyBorder="1" applyAlignment="1">
      <alignment horizontal="center" vertical="center"/>
    </xf>
    <xf numFmtId="0" fontId="6" fillId="13" borderId="5" xfId="0" applyFont="1" applyFill="1" applyBorder="1" applyAlignment="1">
      <alignment vertical="center" wrapText="1"/>
    </xf>
    <xf numFmtId="168" fontId="11" fillId="13" borderId="7" xfId="0" applyNumberFormat="1" applyFont="1" applyFill="1" applyBorder="1" applyAlignment="1">
      <alignment horizontal="center" vertical="center"/>
    </xf>
    <xf numFmtId="0" fontId="24" fillId="15" borderId="68" xfId="0" applyFont="1" applyFill="1" applyBorder="1" applyAlignment="1">
      <alignment horizontal="center" vertical="center"/>
    </xf>
    <xf numFmtId="0" fontId="3" fillId="15" borderId="10" xfId="0" applyFont="1" applyFill="1" applyBorder="1" applyAlignment="1">
      <alignment horizontal="center" vertical="center" wrapText="1"/>
    </xf>
    <xf numFmtId="0" fontId="8" fillId="15" borderId="3" xfId="0" applyFont="1" applyFill="1" applyBorder="1" applyAlignment="1">
      <alignment horizontal="center" vertical="center" wrapText="1"/>
    </xf>
    <xf numFmtId="0" fontId="8" fillId="15" borderId="13" xfId="0" applyFont="1" applyFill="1" applyBorder="1" applyAlignment="1">
      <alignment horizontal="center" vertical="center" wrapText="1"/>
    </xf>
    <xf numFmtId="3" fontId="8" fillId="15" borderId="4" xfId="0" applyNumberFormat="1" applyFont="1" applyFill="1" applyBorder="1" applyAlignment="1">
      <alignment vertical="center" wrapText="1"/>
    </xf>
    <xf numFmtId="9" fontId="8" fillId="15" borderId="9" xfId="0" applyNumberFormat="1" applyFont="1" applyFill="1" applyBorder="1" applyAlignment="1">
      <alignment horizontal="center" vertical="center"/>
    </xf>
    <xf numFmtId="0" fontId="6" fillId="15" borderId="6" xfId="0" applyFont="1" applyFill="1" applyBorder="1" applyAlignment="1">
      <alignment horizontal="center" vertical="center" wrapText="1"/>
    </xf>
    <xf numFmtId="167" fontId="11" fillId="15" borderId="9" xfId="0" applyNumberFormat="1" applyFont="1" applyFill="1" applyBorder="1" applyAlignment="1">
      <alignment horizontal="center" vertical="center"/>
    </xf>
    <xf numFmtId="3" fontId="9" fillId="15" borderId="60" xfId="0" applyNumberFormat="1" applyFont="1" applyFill="1" applyBorder="1" applyAlignment="1">
      <alignment horizontal="center" vertical="center"/>
    </xf>
    <xf numFmtId="3" fontId="6" fillId="15" borderId="5" xfId="0" applyNumberFormat="1" applyFont="1" applyFill="1" applyBorder="1" applyAlignment="1">
      <alignment vertical="center" wrapText="1"/>
    </xf>
    <xf numFmtId="168" fontId="11" fillId="15" borderId="10" xfId="0" applyNumberFormat="1" applyFont="1" applyFill="1" applyBorder="1" applyAlignment="1">
      <alignment horizontal="center" vertical="center"/>
    </xf>
    <xf numFmtId="0" fontId="24" fillId="16" borderId="69" xfId="0" applyFont="1" applyFill="1" applyBorder="1" applyAlignment="1">
      <alignment horizontal="center" vertical="center"/>
    </xf>
    <xf numFmtId="0" fontId="23" fillId="16" borderId="13" xfId="0" applyFont="1" applyFill="1" applyBorder="1" applyAlignment="1">
      <alignment horizontal="center" vertical="center" wrapText="1"/>
    </xf>
    <xf numFmtId="0" fontId="21" fillId="16" borderId="68" xfId="0" applyFont="1" applyFill="1" applyBorder="1" applyAlignment="1">
      <alignment horizontal="center" vertical="center" wrapText="1"/>
    </xf>
    <xf numFmtId="0" fontId="24" fillId="16" borderId="60" xfId="0" applyFont="1" applyFill="1" applyBorder="1" applyAlignment="1">
      <alignment horizontal="center" vertical="center" wrapText="1"/>
    </xf>
    <xf numFmtId="3" fontId="5" fillId="16" borderId="5" xfId="0" applyNumberFormat="1" applyFont="1" applyFill="1" applyBorder="1" applyAlignment="1">
      <alignment vertical="center" wrapText="1"/>
    </xf>
    <xf numFmtId="9" fontId="24" fillId="16" borderId="12" xfId="0" applyNumberFormat="1" applyFont="1" applyFill="1" applyBorder="1" applyAlignment="1">
      <alignment horizontal="center" vertical="center"/>
    </xf>
    <xf numFmtId="0" fontId="25" fillId="16" borderId="8" xfId="0" applyFont="1" applyFill="1" applyBorder="1" applyAlignment="1">
      <alignment horizontal="center" vertical="center" wrapText="1"/>
    </xf>
    <xf numFmtId="167" fontId="26" fillId="16" borderId="12" xfId="0" applyNumberFormat="1" applyFont="1" applyFill="1" applyBorder="1" applyAlignment="1">
      <alignment horizontal="center" vertical="center"/>
    </xf>
    <xf numFmtId="3" fontId="28" fillId="16" borderId="60" xfId="0" applyNumberFormat="1" applyFont="1" applyFill="1" applyBorder="1" applyAlignment="1">
      <alignment horizontal="center" vertical="center"/>
    </xf>
    <xf numFmtId="166" fontId="25" fillId="16" borderId="5" xfId="0" applyNumberFormat="1" applyFont="1" applyFill="1" applyBorder="1" applyAlignment="1">
      <alignment vertical="center" wrapText="1"/>
    </xf>
    <xf numFmtId="0" fontId="24" fillId="16" borderId="68" xfId="0" applyFont="1" applyFill="1" applyBorder="1" applyAlignment="1">
      <alignment horizontal="center" vertical="center"/>
    </xf>
    <xf numFmtId="0" fontId="3" fillId="16" borderId="11" xfId="0" applyFont="1" applyFill="1" applyBorder="1" applyAlignment="1">
      <alignment horizontal="center" vertical="center" wrapText="1"/>
    </xf>
    <xf numFmtId="0" fontId="5" fillId="16" borderId="11" xfId="0" applyFont="1" applyFill="1" applyBorder="1" applyAlignment="1">
      <alignment horizontal="center" vertical="center" wrapText="1"/>
    </xf>
    <xf numFmtId="0" fontId="24" fillId="17" borderId="68" xfId="0" applyFont="1" applyFill="1" applyBorder="1" applyAlignment="1">
      <alignment horizontal="center" vertical="center"/>
    </xf>
    <xf numFmtId="0" fontId="5" fillId="17" borderId="11" xfId="0" applyFont="1" applyFill="1" applyBorder="1" applyAlignment="1">
      <alignment horizontal="center" vertical="center" wrapText="1"/>
    </xf>
    <xf numFmtId="0" fontId="21" fillId="17" borderId="68" xfId="0" applyFont="1" applyFill="1" applyBorder="1" applyAlignment="1">
      <alignment horizontal="center" vertical="center" wrapText="1"/>
    </xf>
    <xf numFmtId="0" fontId="24" fillId="17" borderId="60" xfId="0" applyFont="1" applyFill="1" applyBorder="1" applyAlignment="1">
      <alignment horizontal="center" vertical="center" wrapText="1"/>
    </xf>
    <xf numFmtId="3" fontId="5" fillId="17" borderId="5" xfId="0" applyNumberFormat="1" applyFont="1" applyFill="1" applyBorder="1" applyAlignment="1">
      <alignment vertical="center" wrapText="1"/>
    </xf>
    <xf numFmtId="9" fontId="24" fillId="17" borderId="12" xfId="0" applyNumberFormat="1" applyFont="1" applyFill="1" applyBorder="1" applyAlignment="1">
      <alignment horizontal="center" vertical="center"/>
    </xf>
    <xf numFmtId="0" fontId="25" fillId="17" borderId="8" xfId="0" applyFont="1" applyFill="1" applyBorder="1" applyAlignment="1">
      <alignment horizontal="center" vertical="center" wrapText="1"/>
    </xf>
    <xf numFmtId="167" fontId="26" fillId="17" borderId="12" xfId="0" applyNumberFormat="1" applyFont="1" applyFill="1" applyBorder="1" applyAlignment="1">
      <alignment horizontal="center" vertical="center"/>
    </xf>
    <xf numFmtId="3" fontId="28" fillId="17" borderId="60" xfId="0" applyNumberFormat="1" applyFont="1" applyFill="1" applyBorder="1" applyAlignment="1">
      <alignment horizontal="center" vertical="center"/>
    </xf>
    <xf numFmtId="166" fontId="25" fillId="17" borderId="5" xfId="0" applyNumberFormat="1" applyFont="1" applyFill="1" applyBorder="1" applyAlignment="1">
      <alignment vertical="center" wrapText="1"/>
    </xf>
    <xf numFmtId="0" fontId="24" fillId="17" borderId="69" xfId="0" applyFont="1" applyFill="1" applyBorder="1" applyAlignment="1">
      <alignment horizontal="center" vertical="center"/>
    </xf>
    <xf numFmtId="0" fontId="3" fillId="17" borderId="11" xfId="0" applyFont="1" applyFill="1" applyBorder="1" applyAlignment="1">
      <alignment horizontal="center" vertical="center" wrapText="1"/>
    </xf>
    <xf numFmtId="0" fontId="21" fillId="18" borderId="68" xfId="0" applyFont="1" applyFill="1" applyBorder="1" applyAlignment="1">
      <alignment horizontal="center" vertical="center" wrapText="1"/>
    </xf>
    <xf numFmtId="0" fontId="24" fillId="18" borderId="60" xfId="0" applyFont="1" applyFill="1" applyBorder="1" applyAlignment="1">
      <alignment horizontal="center" vertical="center" wrapText="1"/>
    </xf>
    <xf numFmtId="3" fontId="5" fillId="18" borderId="5" xfId="0" applyNumberFormat="1" applyFont="1" applyFill="1" applyBorder="1" applyAlignment="1">
      <alignment vertical="center" wrapText="1"/>
    </xf>
    <xf numFmtId="9" fontId="24" fillId="18" borderId="12" xfId="0" applyNumberFormat="1" applyFont="1" applyFill="1" applyBorder="1" applyAlignment="1">
      <alignment horizontal="center" vertical="center"/>
    </xf>
    <xf numFmtId="0" fontId="25" fillId="18" borderId="8" xfId="0" applyFont="1" applyFill="1" applyBorder="1" applyAlignment="1">
      <alignment horizontal="center" vertical="center" wrapText="1"/>
    </xf>
    <xf numFmtId="167" fontId="26" fillId="18" borderId="12" xfId="0" applyNumberFormat="1" applyFont="1" applyFill="1" applyBorder="1" applyAlignment="1">
      <alignment horizontal="center" vertical="center"/>
    </xf>
    <xf numFmtId="3" fontId="28" fillId="18" borderId="60" xfId="0" applyNumberFormat="1" applyFont="1" applyFill="1" applyBorder="1" applyAlignment="1">
      <alignment horizontal="center" vertical="center"/>
    </xf>
    <xf numFmtId="166" fontId="25" fillId="18" borderId="5" xfId="0" applyNumberFormat="1" applyFont="1" applyFill="1" applyBorder="1" applyAlignment="1">
      <alignment vertical="center" wrapText="1"/>
    </xf>
    <xf numFmtId="0" fontId="24" fillId="18" borderId="68" xfId="0" applyFont="1" applyFill="1" applyBorder="1" applyAlignment="1">
      <alignment horizontal="center" vertical="center"/>
    </xf>
    <xf numFmtId="0" fontId="3" fillId="18" borderId="11" xfId="0" applyFont="1" applyFill="1" applyBorder="1" applyAlignment="1">
      <alignment horizontal="center" vertical="center" wrapText="1"/>
    </xf>
    <xf numFmtId="168" fontId="11" fillId="16" borderId="10" xfId="0" applyNumberFormat="1" applyFont="1" applyFill="1" applyBorder="1" applyAlignment="1">
      <alignment horizontal="center" vertical="center"/>
    </xf>
    <xf numFmtId="168" fontId="11" fillId="17" borderId="10" xfId="0" applyNumberFormat="1" applyFont="1" applyFill="1" applyBorder="1" applyAlignment="1">
      <alignment horizontal="center" vertical="center"/>
    </xf>
    <xf numFmtId="168" fontId="11" fillId="18" borderId="10" xfId="0" applyNumberFormat="1" applyFont="1" applyFill="1" applyBorder="1" applyAlignment="1">
      <alignment horizontal="center" vertical="center"/>
    </xf>
    <xf numFmtId="164" fontId="29" fillId="18" borderId="12" xfId="0" applyNumberFormat="1" applyFont="1" applyFill="1" applyBorder="1" applyAlignment="1">
      <alignment horizontal="right" vertical="center" wrapText="1"/>
    </xf>
    <xf numFmtId="164" fontId="4" fillId="8" borderId="65" xfId="0" applyNumberFormat="1" applyFont="1" applyFill="1" applyBorder="1" applyAlignment="1">
      <alignment horizontal="right" vertical="center" wrapText="1"/>
    </xf>
    <xf numFmtId="164" fontId="4" fillId="7" borderId="12" xfId="0" applyNumberFormat="1" applyFont="1" applyFill="1" applyBorder="1" applyAlignment="1">
      <alignment horizontal="right" vertical="center" wrapText="1"/>
    </xf>
    <xf numFmtId="164" fontId="29" fillId="17" borderId="12" xfId="0" applyNumberFormat="1" applyFont="1" applyFill="1" applyBorder="1" applyAlignment="1">
      <alignment horizontal="right" vertical="center" wrapText="1"/>
    </xf>
    <xf numFmtId="164" fontId="29" fillId="16" borderId="12" xfId="0" applyNumberFormat="1" applyFont="1" applyFill="1" applyBorder="1" applyAlignment="1">
      <alignment horizontal="right" vertical="center" wrapText="1"/>
    </xf>
    <xf numFmtId="164" fontId="4" fillId="15" borderId="12" xfId="0" applyNumberFormat="1" applyFont="1" applyFill="1" applyBorder="1" applyAlignment="1">
      <alignment horizontal="right" vertical="center" wrapText="1"/>
    </xf>
    <xf numFmtId="164" fontId="4" fillId="13" borderId="9" xfId="0" applyNumberFormat="1" applyFont="1" applyFill="1" applyBorder="1" applyAlignment="1">
      <alignment horizontal="right" vertical="center" wrapText="1"/>
    </xf>
    <xf numFmtId="164" fontId="4" fillId="5" borderId="12" xfId="0" applyNumberFormat="1" applyFont="1" applyFill="1" applyBorder="1" applyAlignment="1">
      <alignment horizontal="right" vertical="center" wrapText="1"/>
    </xf>
    <xf numFmtId="164" fontId="4" fillId="12" borderId="12" xfId="0" applyNumberFormat="1" applyFont="1" applyFill="1" applyBorder="1" applyAlignment="1">
      <alignment horizontal="right" vertical="center" wrapText="1"/>
    </xf>
    <xf numFmtId="0" fontId="24" fillId="11" borderId="67" xfId="0" applyFont="1" applyFill="1" applyBorder="1" applyAlignment="1">
      <alignment horizontal="center" vertical="center"/>
    </xf>
    <xf numFmtId="0" fontId="4" fillId="11" borderId="62" xfId="0" applyFont="1" applyFill="1" applyBorder="1" applyAlignment="1">
      <alignment horizontal="center" vertical="center" wrapText="1"/>
    </xf>
    <xf numFmtId="0" fontId="8" fillId="11" borderId="63" xfId="0" applyFont="1" applyFill="1" applyBorder="1" applyAlignment="1">
      <alignment horizontal="center" vertical="center" wrapText="1"/>
    </xf>
    <xf numFmtId="0" fontId="8" fillId="11" borderId="64" xfId="0" applyFont="1" applyFill="1" applyBorder="1" applyAlignment="1">
      <alignment horizontal="center" vertical="center" wrapText="1"/>
    </xf>
    <xf numFmtId="164" fontId="4" fillId="11" borderId="65" xfId="0" applyNumberFormat="1" applyFont="1" applyFill="1" applyBorder="1" applyAlignment="1">
      <alignment horizontal="right" vertical="center" wrapText="1"/>
    </xf>
    <xf numFmtId="0" fontId="8" fillId="11" borderId="64" xfId="0" applyFont="1" applyFill="1" applyBorder="1" applyAlignment="1">
      <alignment vertical="center" wrapText="1"/>
    </xf>
    <xf numFmtId="9" fontId="8" fillId="11" borderId="65" xfId="0" applyNumberFormat="1" applyFont="1" applyFill="1" applyBorder="1" applyAlignment="1">
      <alignment horizontal="center" vertical="center"/>
    </xf>
    <xf numFmtId="0" fontId="6" fillId="11" borderId="61" xfId="0" applyFont="1" applyFill="1" applyBorder="1" applyAlignment="1">
      <alignment horizontal="center" vertical="center" wrapText="1"/>
    </xf>
    <xf numFmtId="167" fontId="11" fillId="11" borderId="65" xfId="0" applyNumberFormat="1" applyFont="1" applyFill="1" applyBorder="1" applyAlignment="1">
      <alignment horizontal="center" vertical="center"/>
    </xf>
    <xf numFmtId="1" fontId="9" fillId="11" borderId="66" xfId="0" applyNumberFormat="1" applyFont="1" applyFill="1" applyBorder="1" applyAlignment="1">
      <alignment horizontal="center" vertical="center"/>
    </xf>
    <xf numFmtId="0" fontId="6" fillId="11" borderId="64" xfId="0" applyFont="1" applyFill="1" applyBorder="1" applyAlignment="1">
      <alignment vertical="center" wrapText="1"/>
    </xf>
    <xf numFmtId="168" fontId="11" fillId="11" borderId="62" xfId="0" applyNumberFormat="1" applyFont="1" applyFill="1" applyBorder="1" applyAlignment="1">
      <alignment horizontal="center" vertical="center"/>
    </xf>
    <xf numFmtId="0" fontId="24" fillId="10" borderId="14" xfId="0" applyFont="1" applyFill="1" applyBorder="1" applyAlignment="1">
      <alignment horizontal="center" vertical="center"/>
    </xf>
    <xf numFmtId="0" fontId="4" fillId="10" borderId="15"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1" xfId="0" applyFont="1" applyFill="1" applyBorder="1" applyAlignment="1">
      <alignment horizontal="center" vertical="center" wrapText="1"/>
    </xf>
    <xf numFmtId="164" fontId="4" fillId="6" borderId="16" xfId="0" applyNumberFormat="1" applyFont="1" applyFill="1" applyBorder="1" applyAlignment="1">
      <alignment horizontal="right" vertical="center" wrapText="1"/>
    </xf>
    <xf numFmtId="0" fontId="8" fillId="6" borderId="1" xfId="0" applyFont="1" applyFill="1" applyBorder="1" applyAlignment="1">
      <alignment vertical="center" wrapText="1"/>
    </xf>
    <xf numFmtId="9" fontId="8" fillId="6" borderId="16" xfId="0" applyNumberFormat="1" applyFont="1" applyFill="1" applyBorder="1" applyAlignment="1">
      <alignment horizontal="center" vertical="center"/>
    </xf>
    <xf numFmtId="0" fontId="6" fillId="6" borderId="17" xfId="0" applyFont="1" applyFill="1" applyBorder="1" applyAlignment="1">
      <alignment horizontal="center" vertical="center" wrapText="1"/>
    </xf>
    <xf numFmtId="167" fontId="11" fillId="6" borderId="16" xfId="0" applyNumberFormat="1" applyFont="1" applyFill="1" applyBorder="1" applyAlignment="1">
      <alignment horizontal="center" vertical="center"/>
    </xf>
    <xf numFmtId="1" fontId="9" fillId="6" borderId="29" xfId="0" applyNumberFormat="1" applyFont="1" applyFill="1" applyBorder="1" applyAlignment="1">
      <alignment horizontal="center" vertical="center"/>
    </xf>
    <xf numFmtId="0" fontId="6" fillId="6" borderId="1" xfId="0" applyFont="1" applyFill="1" applyBorder="1" applyAlignment="1">
      <alignment vertical="center" wrapText="1"/>
    </xf>
    <xf numFmtId="168" fontId="11" fillId="6" borderId="15" xfId="0" applyNumberFormat="1" applyFont="1" applyFill="1" applyBorder="1" applyAlignment="1">
      <alignment horizontal="center" vertical="center"/>
    </xf>
    <xf numFmtId="164" fontId="4" fillId="13" borderId="12" xfId="0" applyNumberFormat="1" applyFont="1" applyFill="1" applyBorder="1" applyAlignment="1">
      <alignment horizontal="right" vertical="center" wrapText="1"/>
    </xf>
    <xf numFmtId="164" fontId="4" fillId="10" borderId="16" xfId="0" applyNumberFormat="1" applyFont="1" applyFill="1" applyBorder="1" applyAlignment="1">
      <alignment horizontal="right" vertical="center" wrapText="1"/>
    </xf>
    <xf numFmtId="164" fontId="4" fillId="9" borderId="12" xfId="0" applyNumberFormat="1" applyFont="1" applyFill="1" applyBorder="1" applyAlignment="1">
      <alignment horizontal="right" vertical="center" wrapText="1"/>
    </xf>
    <xf numFmtId="164" fontId="4" fillId="8" borderId="12" xfId="0" applyNumberFormat="1" applyFont="1" applyFill="1" applyBorder="1" applyAlignment="1">
      <alignment horizontal="right" vertical="center" wrapText="1"/>
    </xf>
    <xf numFmtId="0" fontId="24" fillId="4" borderId="69" xfId="0" applyFont="1" applyFill="1" applyBorder="1" applyAlignment="1">
      <alignment horizontal="center" vertical="center"/>
    </xf>
    <xf numFmtId="0" fontId="3" fillId="4" borderId="11" xfId="0" applyFont="1" applyFill="1" applyBorder="1" applyAlignment="1">
      <alignment horizontal="center" vertical="center" wrapText="1"/>
    </xf>
    <xf numFmtId="0" fontId="21" fillId="4" borderId="68" xfId="0" applyFont="1" applyFill="1" applyBorder="1" applyAlignment="1">
      <alignment horizontal="center" vertical="center" wrapText="1"/>
    </xf>
    <xf numFmtId="0" fontId="24" fillId="4" borderId="60" xfId="0" applyFont="1" applyFill="1" applyBorder="1" applyAlignment="1">
      <alignment horizontal="center" vertical="center" wrapText="1"/>
    </xf>
    <xf numFmtId="164" fontId="29" fillId="4" borderId="12" xfId="0" applyNumberFormat="1" applyFont="1" applyFill="1" applyBorder="1" applyAlignment="1">
      <alignment horizontal="right" vertical="center" wrapText="1"/>
    </xf>
    <xf numFmtId="3" fontId="5" fillId="4" borderId="5" xfId="0" applyNumberFormat="1" applyFont="1" applyFill="1" applyBorder="1" applyAlignment="1">
      <alignment vertical="center" wrapText="1"/>
    </xf>
    <xf numFmtId="9" fontId="24" fillId="4" borderId="12" xfId="0" applyNumberFormat="1" applyFont="1" applyFill="1" applyBorder="1" applyAlignment="1">
      <alignment horizontal="center" vertical="center"/>
    </xf>
    <xf numFmtId="0" fontId="25" fillId="4" borderId="8" xfId="0" applyFont="1" applyFill="1" applyBorder="1" applyAlignment="1">
      <alignment horizontal="center" vertical="center" wrapText="1"/>
    </xf>
    <xf numFmtId="167" fontId="26" fillId="4" borderId="12" xfId="0" applyNumberFormat="1" applyFont="1" applyFill="1" applyBorder="1" applyAlignment="1">
      <alignment horizontal="center" vertical="center"/>
    </xf>
    <xf numFmtId="3" fontId="28" fillId="4" borderId="60" xfId="0" applyNumberFormat="1" applyFont="1" applyFill="1" applyBorder="1" applyAlignment="1">
      <alignment horizontal="center" vertical="center"/>
    </xf>
    <xf numFmtId="166" fontId="25" fillId="4" borderId="5" xfId="0" applyNumberFormat="1" applyFont="1" applyFill="1" applyBorder="1" applyAlignment="1">
      <alignment vertical="center" wrapText="1"/>
    </xf>
    <xf numFmtId="168" fontId="11" fillId="4" borderId="10" xfId="0" applyNumberFormat="1" applyFont="1" applyFill="1" applyBorder="1" applyAlignment="1">
      <alignment horizontal="center" vertical="center"/>
    </xf>
    <xf numFmtId="0" fontId="24" fillId="20" borderId="69" xfId="0" applyFont="1" applyFill="1" applyBorder="1" applyAlignment="1">
      <alignment horizontal="center" vertical="center"/>
    </xf>
    <xf numFmtId="0" fontId="3" fillId="20" borderId="11" xfId="0" applyFont="1" applyFill="1" applyBorder="1" applyAlignment="1">
      <alignment horizontal="center" vertical="center" wrapText="1"/>
    </xf>
    <xf numFmtId="0" fontId="21" fillId="20" borderId="68" xfId="0" applyFont="1" applyFill="1" applyBorder="1" applyAlignment="1">
      <alignment horizontal="center" vertical="center" wrapText="1"/>
    </xf>
    <xf numFmtId="0" fontId="24" fillId="20" borderId="60" xfId="0" applyFont="1" applyFill="1" applyBorder="1" applyAlignment="1">
      <alignment horizontal="center" vertical="center" wrapText="1"/>
    </xf>
    <xf numFmtId="164" fontId="29" fillId="20" borderId="12" xfId="0" applyNumberFormat="1" applyFont="1" applyFill="1" applyBorder="1" applyAlignment="1">
      <alignment horizontal="right" vertical="center" wrapText="1"/>
    </xf>
    <xf numFmtId="3" fontId="5" fillId="20" borderId="5" xfId="0" applyNumberFormat="1" applyFont="1" applyFill="1" applyBorder="1" applyAlignment="1">
      <alignment vertical="center" wrapText="1"/>
    </xf>
    <xf numFmtId="9" fontId="24" fillId="20" borderId="12" xfId="0" applyNumberFormat="1" applyFont="1" applyFill="1" applyBorder="1" applyAlignment="1">
      <alignment horizontal="center" vertical="center"/>
    </xf>
    <xf numFmtId="0" fontId="25" fillId="20" borderId="8" xfId="0" applyFont="1" applyFill="1" applyBorder="1" applyAlignment="1">
      <alignment horizontal="center" vertical="center" wrapText="1"/>
    </xf>
    <xf numFmtId="167" fontId="26" fillId="20" borderId="12" xfId="0" applyNumberFormat="1" applyFont="1" applyFill="1" applyBorder="1" applyAlignment="1">
      <alignment horizontal="center" vertical="center"/>
    </xf>
    <xf numFmtId="3" fontId="28" fillId="20" borderId="60" xfId="0" applyNumberFormat="1" applyFont="1" applyFill="1" applyBorder="1" applyAlignment="1">
      <alignment horizontal="center" vertical="center"/>
    </xf>
    <xf numFmtId="166" fontId="25" fillId="20" borderId="5" xfId="0" applyNumberFormat="1" applyFont="1" applyFill="1" applyBorder="1" applyAlignment="1">
      <alignment vertical="center" wrapText="1"/>
    </xf>
    <xf numFmtId="168" fontId="11" fillId="20" borderId="10" xfId="0" applyNumberFormat="1" applyFont="1" applyFill="1" applyBorder="1" applyAlignment="1">
      <alignment horizontal="center" vertical="center"/>
    </xf>
    <xf numFmtId="0" fontId="24" fillId="20" borderId="68" xfId="0" applyFont="1" applyFill="1" applyBorder="1" applyAlignment="1">
      <alignment horizontal="center" vertical="center"/>
    </xf>
    <xf numFmtId="0" fontId="12" fillId="16" borderId="68" xfId="0" applyFont="1" applyFill="1" applyBorder="1" applyAlignment="1">
      <alignment horizontal="center" vertical="center"/>
    </xf>
    <xf numFmtId="0" fontId="12" fillId="17" borderId="68" xfId="0" applyFont="1" applyFill="1" applyBorder="1" applyAlignment="1">
      <alignment horizontal="center" vertical="center"/>
    </xf>
    <xf numFmtId="0" fontId="12" fillId="18" borderId="68" xfId="0" applyFont="1" applyFill="1" applyBorder="1" applyAlignment="1">
      <alignment horizontal="center" vertical="center"/>
    </xf>
    <xf numFmtId="0" fontId="12" fillId="4" borderId="68" xfId="0" applyFont="1" applyFill="1" applyBorder="1" applyAlignment="1">
      <alignment horizontal="center" vertical="center"/>
    </xf>
    <xf numFmtId="0" fontId="12" fillId="20" borderId="68" xfId="0" applyFont="1" applyFill="1" applyBorder="1" applyAlignment="1">
      <alignment horizontal="center" vertical="center"/>
    </xf>
    <xf numFmtId="0" fontId="12" fillId="15" borderId="3" xfId="0" applyFont="1" applyFill="1" applyBorder="1" applyAlignment="1">
      <alignment horizontal="center" vertical="center"/>
    </xf>
    <xf numFmtId="0" fontId="12" fillId="13" borderId="2" xfId="0" applyFont="1" applyFill="1" applyBorder="1" applyAlignment="1">
      <alignment horizontal="center" vertical="center"/>
    </xf>
    <xf numFmtId="0" fontId="12" fillId="7" borderId="3" xfId="0" applyFont="1" applyFill="1" applyBorder="1" applyAlignment="1">
      <alignment horizontal="center" vertical="center"/>
    </xf>
    <xf numFmtId="0" fontId="12" fillId="12" borderId="2" xfId="0" applyFont="1" applyFill="1" applyBorder="1" applyAlignment="1">
      <alignment horizontal="center" vertical="center"/>
    </xf>
    <xf numFmtId="0" fontId="12" fillId="5" borderId="3" xfId="0" applyFont="1" applyFill="1" applyBorder="1" applyAlignment="1">
      <alignment horizontal="center" vertical="center"/>
    </xf>
    <xf numFmtId="0" fontId="12" fillId="8" borderId="67" xfId="0" applyFont="1" applyFill="1" applyBorder="1" applyAlignment="1">
      <alignment horizontal="center" vertical="center"/>
    </xf>
    <xf numFmtId="0" fontId="12" fillId="11" borderId="67" xfId="0" applyFont="1" applyFill="1" applyBorder="1" applyAlignment="1">
      <alignment horizontal="center" vertical="center"/>
    </xf>
    <xf numFmtId="0" fontId="12" fillId="6" borderId="18" xfId="0" applyFont="1" applyFill="1" applyBorder="1" applyAlignment="1">
      <alignment horizontal="center" vertical="center"/>
    </xf>
    <xf numFmtId="0" fontId="24" fillId="21" borderId="68" xfId="0" applyFont="1" applyFill="1" applyBorder="1" applyAlignment="1">
      <alignment horizontal="center" vertical="center"/>
    </xf>
    <xf numFmtId="0" fontId="5" fillId="21" borderId="11" xfId="0" applyFont="1" applyFill="1" applyBorder="1" applyAlignment="1">
      <alignment horizontal="center" vertical="center" wrapText="1"/>
    </xf>
    <xf numFmtId="0" fontId="21" fillId="21" borderId="68" xfId="0" applyFont="1" applyFill="1" applyBorder="1" applyAlignment="1">
      <alignment horizontal="center" vertical="center" wrapText="1"/>
    </xf>
    <xf numFmtId="0" fontId="24" fillId="21" borderId="60" xfId="0" applyFont="1" applyFill="1" applyBorder="1" applyAlignment="1">
      <alignment horizontal="center" vertical="center" wrapText="1"/>
    </xf>
    <xf numFmtId="164" fontId="29" fillId="21" borderId="12" xfId="0" applyNumberFormat="1" applyFont="1" applyFill="1" applyBorder="1" applyAlignment="1">
      <alignment horizontal="right" vertical="center" wrapText="1"/>
    </xf>
    <xf numFmtId="3" fontId="5" fillId="21" borderId="5" xfId="0" applyNumberFormat="1" applyFont="1" applyFill="1" applyBorder="1" applyAlignment="1">
      <alignment vertical="center" wrapText="1"/>
    </xf>
    <xf numFmtId="9" fontId="24" fillId="21" borderId="12" xfId="0" applyNumberFormat="1" applyFont="1" applyFill="1" applyBorder="1" applyAlignment="1">
      <alignment horizontal="center" vertical="center"/>
    </xf>
    <xf numFmtId="0" fontId="25" fillId="21" borderId="8" xfId="0" applyFont="1" applyFill="1" applyBorder="1" applyAlignment="1">
      <alignment horizontal="center" vertical="center" wrapText="1"/>
    </xf>
    <xf numFmtId="167" fontId="26" fillId="21" borderId="12" xfId="0" applyNumberFormat="1" applyFont="1" applyFill="1" applyBorder="1" applyAlignment="1">
      <alignment horizontal="center" vertical="center"/>
    </xf>
    <xf numFmtId="3" fontId="28" fillId="21" borderId="60" xfId="0" applyNumberFormat="1" applyFont="1" applyFill="1" applyBorder="1" applyAlignment="1">
      <alignment horizontal="center" vertical="center"/>
    </xf>
    <xf numFmtId="166" fontId="25" fillId="21" borderId="5" xfId="0" applyNumberFormat="1" applyFont="1" applyFill="1" applyBorder="1" applyAlignment="1">
      <alignment vertical="center" wrapText="1"/>
    </xf>
    <xf numFmtId="168" fontId="11" fillId="21" borderId="10" xfId="0" applyNumberFormat="1" applyFont="1" applyFill="1" applyBorder="1" applyAlignment="1">
      <alignment horizontal="center" vertical="center"/>
    </xf>
    <xf numFmtId="0" fontId="12" fillId="21" borderId="68" xfId="0" applyFont="1" applyFill="1" applyBorder="1" applyAlignment="1">
      <alignment horizontal="center" vertical="center"/>
    </xf>
    <xf numFmtId="0" fontId="23" fillId="21" borderId="11" xfId="0" applyFont="1" applyFill="1" applyBorder="1" applyAlignment="1">
      <alignment horizontal="center" vertical="center" wrapText="1"/>
    </xf>
    <xf numFmtId="0" fontId="7" fillId="0" borderId="32" xfId="0" applyFont="1" applyFill="1" applyBorder="1" applyAlignment="1">
      <alignment horizontal="left" vertical="center" wrapText="1"/>
    </xf>
    <xf numFmtId="0" fontId="6" fillId="0" borderId="33" xfId="0" applyFont="1" applyFill="1" applyBorder="1" applyAlignment="1">
      <alignment horizontal="left" vertical="center"/>
    </xf>
    <xf numFmtId="0" fontId="6" fillId="0" borderId="34" xfId="0" applyFont="1" applyFill="1" applyBorder="1" applyAlignment="1">
      <alignment horizontal="left" vertical="center"/>
    </xf>
    <xf numFmtId="0" fontId="6" fillId="2" borderId="32" xfId="0" applyFont="1" applyFill="1" applyBorder="1" applyAlignment="1">
      <alignment horizontal="left" vertical="center" wrapText="1"/>
    </xf>
    <xf numFmtId="0" fontId="6" fillId="2" borderId="33" xfId="0" applyFont="1" applyFill="1" applyBorder="1" applyAlignment="1">
      <alignment horizontal="left" vertical="center"/>
    </xf>
    <xf numFmtId="0" fontId="6" fillId="2" borderId="34" xfId="0" applyFont="1" applyFill="1" applyBorder="1" applyAlignment="1">
      <alignment horizontal="left" vertical="center"/>
    </xf>
    <xf numFmtId="0" fontId="4" fillId="19" borderId="52" xfId="0" applyFont="1" applyFill="1" applyBorder="1" applyAlignment="1">
      <alignment horizontal="center" vertical="center" wrapText="1"/>
    </xf>
    <xf numFmtId="0" fontId="4" fillId="19" borderId="50" xfId="0" applyFont="1" applyFill="1" applyBorder="1" applyAlignment="1">
      <alignment horizontal="center" vertical="center" wrapText="1"/>
    </xf>
    <xf numFmtId="0" fontId="4" fillId="19" borderId="51" xfId="0" applyFont="1" applyFill="1" applyBorder="1" applyAlignment="1">
      <alignment horizontal="center" vertical="center" wrapText="1"/>
    </xf>
    <xf numFmtId="0" fontId="3" fillId="0" borderId="55" xfId="0" applyFont="1" applyFill="1" applyBorder="1" applyAlignment="1">
      <alignment horizontal="center" vertical="center" wrapText="1"/>
    </xf>
    <xf numFmtId="0" fontId="3" fillId="0" borderId="56" xfId="0" applyFont="1" applyFill="1" applyBorder="1" applyAlignment="1">
      <alignment horizontal="center" vertical="center" wrapText="1"/>
    </xf>
    <xf numFmtId="0" fontId="6" fillId="0" borderId="20" xfId="0" applyFont="1" applyFill="1" applyBorder="1" applyAlignment="1">
      <alignment horizontal="left" wrapText="1"/>
    </xf>
    <xf numFmtId="0" fontId="6" fillId="0" borderId="21" xfId="0" applyFont="1" applyFill="1" applyBorder="1" applyAlignment="1">
      <alignment horizontal="left"/>
    </xf>
    <xf numFmtId="0" fontId="6" fillId="0" borderId="22" xfId="0" applyFont="1" applyFill="1" applyBorder="1" applyAlignment="1">
      <alignment horizontal="left"/>
    </xf>
    <xf numFmtId="165" fontId="29" fillId="3" borderId="40" xfId="0" applyNumberFormat="1" applyFont="1" applyFill="1" applyBorder="1" applyAlignment="1">
      <alignment horizontal="right" vertical="center" wrapText="1"/>
    </xf>
    <xf numFmtId="165" fontId="29" fillId="3" borderId="42" xfId="0" applyNumberFormat="1" applyFont="1" applyFill="1" applyBorder="1" applyAlignment="1">
      <alignment horizontal="right" vertical="center" wrapText="1"/>
    </xf>
    <xf numFmtId="0" fontId="20" fillId="4" borderId="36" xfId="0" applyFont="1" applyFill="1" applyBorder="1" applyAlignment="1">
      <alignment horizontal="left" vertical="center" wrapText="1"/>
    </xf>
    <xf numFmtId="0" fontId="20" fillId="4" borderId="38" xfId="0" applyFont="1" applyFill="1" applyBorder="1" applyAlignment="1">
      <alignment horizontal="left" vertical="center" wrapText="1"/>
    </xf>
    <xf numFmtId="165" fontId="29" fillId="4" borderId="35" xfId="0" applyNumberFormat="1" applyFont="1" applyFill="1" applyBorder="1" applyAlignment="1">
      <alignment horizontal="right" vertical="center" wrapText="1"/>
    </xf>
    <xf numFmtId="165" fontId="29" fillId="4" borderId="36" xfId="0" applyNumberFormat="1" applyFont="1" applyFill="1" applyBorder="1" applyAlignment="1">
      <alignment horizontal="right" vertical="center" wrapText="1"/>
    </xf>
    <xf numFmtId="0" fontId="20" fillId="3" borderId="42" xfId="0" applyFont="1" applyFill="1" applyBorder="1" applyAlignment="1">
      <alignment horizontal="left" vertical="center" wrapText="1"/>
    </xf>
    <xf numFmtId="0" fontId="20" fillId="3" borderId="43" xfId="0" applyFont="1" applyFill="1" applyBorder="1" applyAlignment="1">
      <alignment horizontal="left" vertical="center" wrapText="1"/>
    </xf>
    <xf numFmtId="166" fontId="29" fillId="3" borderId="40" xfId="0" applyNumberFormat="1" applyFont="1" applyFill="1" applyBorder="1" applyAlignment="1">
      <alignment horizontal="right" vertical="center"/>
    </xf>
    <xf numFmtId="166" fontId="29" fillId="3" borderId="42" xfId="0" applyNumberFormat="1" applyFont="1" applyFill="1" applyBorder="1" applyAlignment="1">
      <alignment horizontal="right" vertical="center"/>
    </xf>
    <xf numFmtId="0" fontId="6" fillId="0" borderId="32" xfId="0" applyFont="1" applyFill="1" applyBorder="1" applyAlignment="1">
      <alignment horizontal="left" vertical="center" wrapText="1"/>
    </xf>
    <xf numFmtId="166" fontId="29" fillId="4" borderId="35" xfId="0" applyNumberFormat="1" applyFont="1" applyFill="1" applyBorder="1" applyAlignment="1">
      <alignment horizontal="right" vertical="center"/>
    </xf>
    <xf numFmtId="166" fontId="29" fillId="4" borderId="36" xfId="0" applyNumberFormat="1" applyFont="1" applyFill="1" applyBorder="1" applyAlignment="1">
      <alignment horizontal="right" vertical="center"/>
    </xf>
    <xf numFmtId="9" fontId="11" fillId="3" borderId="40" xfId="0" applyNumberFormat="1" applyFont="1" applyFill="1" applyBorder="1" applyAlignment="1">
      <alignment horizontal="center" vertical="center"/>
    </xf>
    <xf numFmtId="9" fontId="11" fillId="3" borderId="41" xfId="0" applyNumberFormat="1" applyFont="1" applyFill="1" applyBorder="1" applyAlignment="1">
      <alignment horizontal="center" vertical="center"/>
    </xf>
    <xf numFmtId="0" fontId="17" fillId="3" borderId="44" xfId="0" applyFont="1" applyFill="1" applyBorder="1" applyAlignment="1">
      <alignment horizontal="center" vertical="center" wrapText="1"/>
    </xf>
    <xf numFmtId="0" fontId="17" fillId="3" borderId="45" xfId="0" applyFont="1" applyFill="1" applyBorder="1" applyAlignment="1">
      <alignment horizontal="center" vertical="center" wrapText="1"/>
    </xf>
    <xf numFmtId="0" fontId="17" fillId="3" borderId="46" xfId="0" applyFont="1" applyFill="1" applyBorder="1" applyAlignment="1">
      <alignment horizontal="center" vertical="center" wrapText="1"/>
    </xf>
    <xf numFmtId="0" fontId="17" fillId="14" borderId="70" xfId="0" applyFont="1" applyFill="1" applyBorder="1" applyAlignment="1">
      <alignment horizontal="center" vertical="center" wrapText="1"/>
    </xf>
    <xf numFmtId="0" fontId="17" fillId="14" borderId="71" xfId="0" applyFont="1" applyFill="1" applyBorder="1" applyAlignment="1">
      <alignment horizontal="center" vertical="center" wrapText="1"/>
    </xf>
    <xf numFmtId="0" fontId="17" fillId="14" borderId="72" xfId="0" applyFont="1" applyFill="1" applyBorder="1" applyAlignment="1">
      <alignment horizontal="center" vertical="center" wrapText="1"/>
    </xf>
    <xf numFmtId="0" fontId="17" fillId="14" borderId="6" xfId="0" applyFont="1" applyFill="1" applyBorder="1" applyAlignment="1">
      <alignment horizontal="center" vertical="center" wrapText="1"/>
    </xf>
    <xf numFmtId="0" fontId="17" fillId="14" borderId="13" xfId="0" applyFont="1" applyFill="1" applyBorder="1" applyAlignment="1">
      <alignment horizontal="center" vertical="center" wrapText="1"/>
    </xf>
    <xf numFmtId="0" fontId="17" fillId="14" borderId="4" xfId="0" applyFont="1" applyFill="1" applyBorder="1" applyAlignment="1">
      <alignment horizontal="center" vertical="center" wrapText="1"/>
    </xf>
    <xf numFmtId="0" fontId="14" fillId="0" borderId="30" xfId="0" applyFont="1" applyFill="1" applyBorder="1" applyAlignment="1">
      <alignment horizontal="center" vertical="center" wrapText="1"/>
    </xf>
    <xf numFmtId="0" fontId="14" fillId="0" borderId="31" xfId="0" applyFont="1" applyFill="1" applyBorder="1" applyAlignment="1">
      <alignment horizontal="center" vertical="center" wrapText="1"/>
    </xf>
    <xf numFmtId="0" fontId="17" fillId="4" borderId="37" xfId="0" applyFont="1" applyFill="1" applyBorder="1" applyAlignment="1">
      <alignment horizontal="center" vertical="center" wrapText="1"/>
    </xf>
    <xf numFmtId="0" fontId="17" fillId="4" borderId="36" xfId="0" applyFont="1" applyFill="1" applyBorder="1" applyAlignment="1">
      <alignment horizontal="center" vertical="center" wrapText="1"/>
    </xf>
    <xf numFmtId="0" fontId="17" fillId="4" borderId="38" xfId="0" applyFont="1" applyFill="1" applyBorder="1" applyAlignment="1">
      <alignment horizontal="center" vertical="center" wrapText="1"/>
    </xf>
    <xf numFmtId="9" fontId="11" fillId="4" borderId="35" xfId="0" applyNumberFormat="1" applyFont="1" applyFill="1" applyBorder="1" applyAlignment="1">
      <alignment horizontal="center" vertical="center"/>
    </xf>
    <xf numFmtId="9" fontId="11" fillId="4" borderId="39" xfId="0" applyNumberFormat="1" applyFont="1" applyFill="1" applyBorder="1" applyAlignment="1">
      <alignment horizontal="center" vertical="center"/>
    </xf>
    <xf numFmtId="0" fontId="19" fillId="7" borderId="12" xfId="0" applyFont="1" applyFill="1" applyBorder="1" applyAlignment="1">
      <alignment horizontal="center" vertical="center" wrapText="1"/>
    </xf>
    <xf numFmtId="0" fontId="13" fillId="7" borderId="11" xfId="0" applyFont="1" applyFill="1" applyBorder="1" applyAlignment="1">
      <alignment horizontal="center" vertical="center" wrapText="1"/>
    </xf>
    <xf numFmtId="0" fontId="13" fillId="7" borderId="5" xfId="0" applyFont="1" applyFill="1" applyBorder="1" applyAlignment="1">
      <alignment horizontal="center" vertical="center" wrapText="1"/>
    </xf>
    <xf numFmtId="164" fontId="5" fillId="14" borderId="47" xfId="0" applyNumberFormat="1" applyFont="1" applyFill="1" applyBorder="1" applyAlignment="1">
      <alignment horizontal="center" vertical="center" wrapText="1"/>
    </xf>
    <xf numFmtId="164" fontId="5" fillId="14" borderId="48" xfId="0" applyNumberFormat="1" applyFont="1" applyFill="1" applyBorder="1" applyAlignment="1">
      <alignment horizontal="center" vertical="center" wrapText="1"/>
    </xf>
    <xf numFmtId="164" fontId="5" fillId="14" borderId="49" xfId="0" applyNumberFormat="1" applyFont="1" applyFill="1" applyBorder="1" applyAlignment="1">
      <alignment horizontal="center" vertical="center" wrapText="1"/>
    </xf>
    <xf numFmtId="0" fontId="18" fillId="14" borderId="73" xfId="0" applyFont="1" applyFill="1" applyBorder="1" applyAlignment="1">
      <alignment horizontal="center" vertical="center" wrapText="1"/>
    </xf>
    <xf numFmtId="0" fontId="18" fillId="14" borderId="21" xfId="0" applyFont="1" applyFill="1" applyBorder="1" applyAlignment="1">
      <alignment horizontal="center" vertical="center" wrapText="1"/>
    </xf>
    <xf numFmtId="0" fontId="18" fillId="14" borderId="74" xfId="0" applyFont="1" applyFill="1" applyBorder="1" applyAlignment="1">
      <alignment horizontal="center" vertical="center" wrapText="1"/>
    </xf>
    <xf numFmtId="0" fontId="7" fillId="0" borderId="25" xfId="0" applyFont="1" applyFill="1" applyBorder="1" applyAlignment="1">
      <alignment horizontal="center" vertical="center" wrapText="1"/>
    </xf>
    <xf numFmtId="0" fontId="7" fillId="0" borderId="29"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15" fillId="19" borderId="19" xfId="0" applyFont="1" applyFill="1" applyBorder="1" applyAlignment="1">
      <alignment horizontal="center" vertical="center"/>
    </xf>
    <xf numFmtId="0" fontId="5" fillId="0" borderId="58" xfId="0" applyFont="1" applyFill="1" applyBorder="1" applyAlignment="1">
      <alignment horizontal="center" vertical="center" wrapText="1"/>
    </xf>
    <xf numFmtId="0" fontId="5" fillId="0" borderId="57"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18" fillId="14" borderId="75" xfId="0" applyFont="1" applyFill="1" applyBorder="1" applyAlignment="1">
      <alignment horizontal="center" vertical="center" wrapText="1"/>
    </xf>
    <xf numFmtId="0" fontId="18" fillId="14" borderId="53" xfId="0" applyFont="1" applyFill="1" applyBorder="1" applyAlignment="1">
      <alignment horizontal="center" vertical="center" wrapText="1"/>
    </xf>
    <xf numFmtId="0" fontId="18" fillId="14" borderId="9" xfId="0" applyFont="1" applyFill="1" applyBorder="1" applyAlignment="1">
      <alignment horizontal="center" vertical="center" wrapText="1"/>
    </xf>
    <xf numFmtId="0" fontId="18" fillId="14" borderId="2" xfId="0" applyFont="1" applyFill="1" applyBorder="1" applyAlignment="1">
      <alignment horizontal="center" vertical="center" wrapText="1"/>
    </xf>
    <xf numFmtId="0" fontId="3" fillId="0" borderId="57" xfId="0" applyFont="1" applyFill="1" applyBorder="1" applyAlignment="1">
      <alignment horizontal="center" vertical="center" wrapText="1"/>
    </xf>
    <xf numFmtId="0" fontId="3" fillId="0" borderId="27" xfId="0" applyFont="1" applyFill="1" applyBorder="1" applyAlignment="1">
      <alignment horizontal="center" vertical="center" wrapText="1"/>
    </xf>
    <xf numFmtId="166" fontId="5" fillId="0" borderId="25" xfId="0" applyNumberFormat="1" applyFont="1" applyFill="1" applyBorder="1" applyAlignment="1">
      <alignment horizontal="center" vertical="center" wrapText="1"/>
    </xf>
    <xf numFmtId="166" fontId="3" fillId="0" borderId="57" xfId="0" applyNumberFormat="1" applyFont="1" applyFill="1" applyBorder="1" applyAlignment="1">
      <alignment horizontal="center" vertical="center" wrapText="1"/>
    </xf>
    <xf numFmtId="166" fontId="3" fillId="0" borderId="29" xfId="0" applyNumberFormat="1" applyFont="1" applyFill="1" applyBorder="1" applyAlignment="1">
      <alignment horizontal="center" vertical="center" wrapText="1"/>
    </xf>
    <xf numFmtId="166" fontId="3" fillId="0" borderId="16" xfId="0" applyNumberFormat="1"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5" fillId="0" borderId="26" xfId="0" applyFont="1" applyFill="1" applyBorder="1" applyAlignment="1">
      <alignment horizontal="center" vertical="center" textRotation="90" wrapText="1"/>
    </xf>
    <xf numFmtId="0" fontId="5" fillId="0" borderId="17" xfId="0" applyFont="1" applyFill="1" applyBorder="1" applyAlignment="1">
      <alignment horizontal="center" vertical="center" textRotation="90" wrapText="1"/>
    </xf>
    <xf numFmtId="0" fontId="3" fillId="0" borderId="53" xfId="0" applyFont="1" applyFill="1" applyBorder="1" applyAlignment="1">
      <alignment horizontal="center" vertical="center" wrapText="1"/>
    </xf>
    <xf numFmtId="0" fontId="3" fillId="0" borderId="54" xfId="0" applyFont="1" applyFill="1" applyBorder="1" applyAlignment="1">
      <alignment horizontal="center" vertical="center" wrapText="1"/>
    </xf>
  </cellXfs>
  <cellStyles count="3">
    <cellStyle name="Normal" xfId="0" builtinId="0"/>
    <cellStyle name="Normal 2" xfId="1"/>
    <cellStyle name="Normal 3" xfId="2"/>
  </cellStyles>
  <dxfs count="0"/>
  <tableStyles count="0" defaultTableStyle="TableStyleMedium2" defaultPivotStyle="PivotStyleLight16"/>
  <colors>
    <mruColors>
      <color rgb="FFFFFF9F"/>
      <color rgb="FFFCF600"/>
      <color rgb="FFFFFF85"/>
      <color rgb="FFFFFF65"/>
      <color rgb="FFFFFFAB"/>
      <color rgb="FFFFFFC5"/>
      <color rgb="FFFFFF4B"/>
      <color rgb="FF000000"/>
      <color rgb="FFC9F1FF"/>
      <color rgb="FFAFEA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219075</xdr:colOff>
      <xdr:row>16</xdr:row>
      <xdr:rowOff>228600</xdr:rowOff>
    </xdr:from>
    <xdr:to>
      <xdr:col>7</xdr:col>
      <xdr:colOff>914400</xdr:colOff>
      <xdr:row>16</xdr:row>
      <xdr:rowOff>228600</xdr:rowOff>
    </xdr:to>
    <xdr:sp macro="" textlink="">
      <xdr:nvSpPr>
        <xdr:cNvPr id="22" name="Line 8"/>
        <xdr:cNvSpPr>
          <a:spLocks noChangeShapeType="1"/>
        </xdr:cNvSpPr>
      </xdr:nvSpPr>
      <xdr:spPr bwMode="auto">
        <a:xfrm>
          <a:off x="7534275" y="61817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14</xdr:row>
      <xdr:rowOff>0</xdr:rowOff>
    </xdr:from>
    <xdr:to>
      <xdr:col>7</xdr:col>
      <xdr:colOff>1000125</xdr:colOff>
      <xdr:row>14</xdr:row>
      <xdr:rowOff>0</xdr:rowOff>
    </xdr:to>
    <xdr:sp macro="" textlink="">
      <xdr:nvSpPr>
        <xdr:cNvPr id="23" name="Line 22"/>
        <xdr:cNvSpPr>
          <a:spLocks noChangeShapeType="1"/>
        </xdr:cNvSpPr>
      </xdr:nvSpPr>
      <xdr:spPr bwMode="auto">
        <a:xfrm>
          <a:off x="7572375" y="5514975"/>
          <a:ext cx="7429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17</xdr:row>
      <xdr:rowOff>228600</xdr:rowOff>
    </xdr:from>
    <xdr:to>
      <xdr:col>7</xdr:col>
      <xdr:colOff>962025</xdr:colOff>
      <xdr:row>17</xdr:row>
      <xdr:rowOff>228600</xdr:rowOff>
    </xdr:to>
    <xdr:sp macro="" textlink="">
      <xdr:nvSpPr>
        <xdr:cNvPr id="24" name="Line 36"/>
        <xdr:cNvSpPr>
          <a:spLocks noChangeShapeType="1"/>
        </xdr:cNvSpPr>
      </xdr:nvSpPr>
      <xdr:spPr bwMode="auto">
        <a:xfrm>
          <a:off x="7581900" y="66198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5</xdr:row>
      <xdr:rowOff>228600</xdr:rowOff>
    </xdr:from>
    <xdr:to>
      <xdr:col>7</xdr:col>
      <xdr:colOff>914400</xdr:colOff>
      <xdr:row>5</xdr:row>
      <xdr:rowOff>228600</xdr:rowOff>
    </xdr:to>
    <xdr:sp macro="" textlink="">
      <xdr:nvSpPr>
        <xdr:cNvPr id="25" name="Line 37"/>
        <xdr:cNvSpPr>
          <a:spLocks noChangeShapeType="1"/>
        </xdr:cNvSpPr>
      </xdr:nvSpPr>
      <xdr:spPr bwMode="auto">
        <a:xfrm>
          <a:off x="7534275" y="26765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14</xdr:row>
      <xdr:rowOff>228600</xdr:rowOff>
    </xdr:from>
    <xdr:to>
      <xdr:col>7</xdr:col>
      <xdr:colOff>914400</xdr:colOff>
      <xdr:row>14</xdr:row>
      <xdr:rowOff>228600</xdr:rowOff>
    </xdr:to>
    <xdr:sp macro="" textlink="">
      <xdr:nvSpPr>
        <xdr:cNvPr id="26" name="Line 42"/>
        <xdr:cNvSpPr>
          <a:spLocks noChangeShapeType="1"/>
        </xdr:cNvSpPr>
      </xdr:nvSpPr>
      <xdr:spPr bwMode="auto">
        <a:xfrm>
          <a:off x="7534275" y="57435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10</xdr:row>
      <xdr:rowOff>219075</xdr:rowOff>
    </xdr:from>
    <xdr:to>
      <xdr:col>7</xdr:col>
      <xdr:colOff>933450</xdr:colOff>
      <xdr:row>10</xdr:row>
      <xdr:rowOff>219075</xdr:rowOff>
    </xdr:to>
    <xdr:sp macro="" textlink="">
      <xdr:nvSpPr>
        <xdr:cNvPr id="30" name="Line 33"/>
        <xdr:cNvSpPr>
          <a:spLocks noChangeShapeType="1"/>
        </xdr:cNvSpPr>
      </xdr:nvSpPr>
      <xdr:spPr bwMode="auto">
        <a:xfrm>
          <a:off x="7553325" y="123063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276225</xdr:colOff>
      <xdr:row>6</xdr:row>
      <xdr:rowOff>228600</xdr:rowOff>
    </xdr:from>
    <xdr:to>
      <xdr:col>7</xdr:col>
      <xdr:colOff>971550</xdr:colOff>
      <xdr:row>6</xdr:row>
      <xdr:rowOff>228600</xdr:rowOff>
    </xdr:to>
    <xdr:sp macro="" textlink="">
      <xdr:nvSpPr>
        <xdr:cNvPr id="35" name="Line 48"/>
        <xdr:cNvSpPr>
          <a:spLocks noChangeShapeType="1"/>
        </xdr:cNvSpPr>
      </xdr:nvSpPr>
      <xdr:spPr bwMode="auto">
        <a:xfrm>
          <a:off x="7591425" y="101250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22</xdr:row>
      <xdr:rowOff>228600</xdr:rowOff>
    </xdr:from>
    <xdr:to>
      <xdr:col>7</xdr:col>
      <xdr:colOff>914400</xdr:colOff>
      <xdr:row>22</xdr:row>
      <xdr:rowOff>228600</xdr:rowOff>
    </xdr:to>
    <xdr:sp macro="" textlink="">
      <xdr:nvSpPr>
        <xdr:cNvPr id="37" name="Line 38"/>
        <xdr:cNvSpPr>
          <a:spLocks noChangeShapeType="1"/>
        </xdr:cNvSpPr>
      </xdr:nvSpPr>
      <xdr:spPr bwMode="auto">
        <a:xfrm>
          <a:off x="7534275" y="118776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6</xdr:row>
      <xdr:rowOff>228600</xdr:rowOff>
    </xdr:from>
    <xdr:to>
      <xdr:col>7</xdr:col>
      <xdr:colOff>914400</xdr:colOff>
      <xdr:row>6</xdr:row>
      <xdr:rowOff>228600</xdr:rowOff>
    </xdr:to>
    <xdr:sp macro="" textlink="">
      <xdr:nvSpPr>
        <xdr:cNvPr id="38" name="Line 49"/>
        <xdr:cNvSpPr>
          <a:spLocks noChangeShapeType="1"/>
        </xdr:cNvSpPr>
      </xdr:nvSpPr>
      <xdr:spPr bwMode="auto">
        <a:xfrm>
          <a:off x="7534275" y="1012507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295275</xdr:colOff>
      <xdr:row>7</xdr:row>
      <xdr:rowOff>228600</xdr:rowOff>
    </xdr:from>
    <xdr:to>
      <xdr:col>7</xdr:col>
      <xdr:colOff>990600</xdr:colOff>
      <xdr:row>7</xdr:row>
      <xdr:rowOff>228600</xdr:rowOff>
    </xdr:to>
    <xdr:sp macro="" textlink="">
      <xdr:nvSpPr>
        <xdr:cNvPr id="39" name="Line 49"/>
        <xdr:cNvSpPr>
          <a:spLocks noChangeShapeType="1"/>
        </xdr:cNvSpPr>
      </xdr:nvSpPr>
      <xdr:spPr bwMode="auto">
        <a:xfrm>
          <a:off x="7813675" y="41021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238125</xdr:colOff>
      <xdr:row>9</xdr:row>
      <xdr:rowOff>219075</xdr:rowOff>
    </xdr:from>
    <xdr:to>
      <xdr:col>7</xdr:col>
      <xdr:colOff>933450</xdr:colOff>
      <xdr:row>9</xdr:row>
      <xdr:rowOff>219075</xdr:rowOff>
    </xdr:to>
    <xdr:sp macro="" textlink="">
      <xdr:nvSpPr>
        <xdr:cNvPr id="40" name="Line 33"/>
        <xdr:cNvSpPr>
          <a:spLocks noChangeShapeType="1"/>
        </xdr:cNvSpPr>
      </xdr:nvSpPr>
      <xdr:spPr bwMode="auto">
        <a:xfrm>
          <a:off x="7553325" y="114300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18</xdr:row>
      <xdr:rowOff>228600</xdr:rowOff>
    </xdr:from>
    <xdr:to>
      <xdr:col>7</xdr:col>
      <xdr:colOff>914400</xdr:colOff>
      <xdr:row>18</xdr:row>
      <xdr:rowOff>228600</xdr:rowOff>
    </xdr:to>
    <xdr:sp macro="" textlink="">
      <xdr:nvSpPr>
        <xdr:cNvPr id="41" name="Line 43"/>
        <xdr:cNvSpPr>
          <a:spLocks noChangeShapeType="1"/>
        </xdr:cNvSpPr>
      </xdr:nvSpPr>
      <xdr:spPr bwMode="auto">
        <a:xfrm>
          <a:off x="7534275" y="7058025"/>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257175</xdr:colOff>
      <xdr:row>20</xdr:row>
      <xdr:rowOff>228600</xdr:rowOff>
    </xdr:from>
    <xdr:to>
      <xdr:col>7</xdr:col>
      <xdr:colOff>952500</xdr:colOff>
      <xdr:row>20</xdr:row>
      <xdr:rowOff>228600</xdr:rowOff>
    </xdr:to>
    <xdr:sp macro="" textlink="">
      <xdr:nvSpPr>
        <xdr:cNvPr id="43" name="Line 39"/>
        <xdr:cNvSpPr>
          <a:spLocks noChangeShapeType="1"/>
        </xdr:cNvSpPr>
      </xdr:nvSpPr>
      <xdr:spPr bwMode="auto">
        <a:xfrm>
          <a:off x="7902575" y="94361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231775</xdr:colOff>
      <xdr:row>8</xdr:row>
      <xdr:rowOff>215900</xdr:rowOff>
    </xdr:from>
    <xdr:to>
      <xdr:col>7</xdr:col>
      <xdr:colOff>927100</xdr:colOff>
      <xdr:row>8</xdr:row>
      <xdr:rowOff>215900</xdr:rowOff>
    </xdr:to>
    <xdr:sp macro="" textlink="">
      <xdr:nvSpPr>
        <xdr:cNvPr id="44" name="Line 49"/>
        <xdr:cNvSpPr>
          <a:spLocks noChangeShapeType="1"/>
        </xdr:cNvSpPr>
      </xdr:nvSpPr>
      <xdr:spPr bwMode="auto">
        <a:xfrm>
          <a:off x="7750175" y="45339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23</xdr:row>
      <xdr:rowOff>228600</xdr:rowOff>
    </xdr:from>
    <xdr:to>
      <xdr:col>7</xdr:col>
      <xdr:colOff>914400</xdr:colOff>
      <xdr:row>23</xdr:row>
      <xdr:rowOff>228600</xdr:rowOff>
    </xdr:to>
    <xdr:sp macro="" textlink="">
      <xdr:nvSpPr>
        <xdr:cNvPr id="17" name="Line 38"/>
        <xdr:cNvSpPr>
          <a:spLocks noChangeShapeType="1"/>
        </xdr:cNvSpPr>
      </xdr:nvSpPr>
      <xdr:spPr bwMode="auto">
        <a:xfrm>
          <a:off x="7889875" y="67691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254000</xdr:colOff>
      <xdr:row>4</xdr:row>
      <xdr:rowOff>215900</xdr:rowOff>
    </xdr:from>
    <xdr:to>
      <xdr:col>7</xdr:col>
      <xdr:colOff>949325</xdr:colOff>
      <xdr:row>4</xdr:row>
      <xdr:rowOff>215900</xdr:rowOff>
    </xdr:to>
    <xdr:sp macro="" textlink="">
      <xdr:nvSpPr>
        <xdr:cNvPr id="19" name="Line 33"/>
        <xdr:cNvSpPr>
          <a:spLocks noChangeShapeType="1"/>
        </xdr:cNvSpPr>
      </xdr:nvSpPr>
      <xdr:spPr bwMode="auto">
        <a:xfrm>
          <a:off x="7924800" y="2311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203200</xdr:colOff>
      <xdr:row>11</xdr:row>
      <xdr:rowOff>215900</xdr:rowOff>
    </xdr:from>
    <xdr:to>
      <xdr:col>7</xdr:col>
      <xdr:colOff>898525</xdr:colOff>
      <xdr:row>11</xdr:row>
      <xdr:rowOff>215900</xdr:rowOff>
    </xdr:to>
    <xdr:sp macro="" textlink="">
      <xdr:nvSpPr>
        <xdr:cNvPr id="20" name="Line 33"/>
        <xdr:cNvSpPr>
          <a:spLocks noChangeShapeType="1"/>
        </xdr:cNvSpPr>
      </xdr:nvSpPr>
      <xdr:spPr bwMode="auto">
        <a:xfrm>
          <a:off x="7874000" y="5867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241300</xdr:colOff>
      <xdr:row>12</xdr:row>
      <xdr:rowOff>215900</xdr:rowOff>
    </xdr:from>
    <xdr:to>
      <xdr:col>7</xdr:col>
      <xdr:colOff>936625</xdr:colOff>
      <xdr:row>12</xdr:row>
      <xdr:rowOff>215900</xdr:rowOff>
    </xdr:to>
    <xdr:sp macro="" textlink="">
      <xdr:nvSpPr>
        <xdr:cNvPr id="21" name="Line 33"/>
        <xdr:cNvSpPr>
          <a:spLocks noChangeShapeType="1"/>
        </xdr:cNvSpPr>
      </xdr:nvSpPr>
      <xdr:spPr bwMode="auto">
        <a:xfrm>
          <a:off x="7912100" y="63119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15</xdr:row>
      <xdr:rowOff>215900</xdr:rowOff>
    </xdr:from>
    <xdr:to>
      <xdr:col>7</xdr:col>
      <xdr:colOff>923925</xdr:colOff>
      <xdr:row>15</xdr:row>
      <xdr:rowOff>215900</xdr:rowOff>
    </xdr:to>
    <xdr:sp macro="" textlink="">
      <xdr:nvSpPr>
        <xdr:cNvPr id="27" name="Line 33"/>
        <xdr:cNvSpPr>
          <a:spLocks noChangeShapeType="1"/>
        </xdr:cNvSpPr>
      </xdr:nvSpPr>
      <xdr:spPr bwMode="auto">
        <a:xfrm>
          <a:off x="7899400" y="76454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24</xdr:row>
      <xdr:rowOff>254000</xdr:rowOff>
    </xdr:from>
    <xdr:to>
      <xdr:col>7</xdr:col>
      <xdr:colOff>923925</xdr:colOff>
      <xdr:row>24</xdr:row>
      <xdr:rowOff>254000</xdr:rowOff>
    </xdr:to>
    <xdr:sp macro="" textlink="">
      <xdr:nvSpPr>
        <xdr:cNvPr id="28" name="Line 33"/>
        <xdr:cNvSpPr>
          <a:spLocks noChangeShapeType="1"/>
        </xdr:cNvSpPr>
      </xdr:nvSpPr>
      <xdr:spPr bwMode="auto">
        <a:xfrm>
          <a:off x="7899400" y="103505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241300</xdr:colOff>
      <xdr:row>25</xdr:row>
      <xdr:rowOff>266700</xdr:rowOff>
    </xdr:from>
    <xdr:to>
      <xdr:col>7</xdr:col>
      <xdr:colOff>936625</xdr:colOff>
      <xdr:row>25</xdr:row>
      <xdr:rowOff>266700</xdr:rowOff>
    </xdr:to>
    <xdr:sp macro="" textlink="">
      <xdr:nvSpPr>
        <xdr:cNvPr id="29" name="Line 33"/>
        <xdr:cNvSpPr>
          <a:spLocks noChangeShapeType="1"/>
        </xdr:cNvSpPr>
      </xdr:nvSpPr>
      <xdr:spPr bwMode="auto">
        <a:xfrm>
          <a:off x="7912100" y="108712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228600</xdr:colOff>
      <xdr:row>26</xdr:row>
      <xdr:rowOff>266700</xdr:rowOff>
    </xdr:from>
    <xdr:to>
      <xdr:col>7</xdr:col>
      <xdr:colOff>923925</xdr:colOff>
      <xdr:row>26</xdr:row>
      <xdr:rowOff>266700</xdr:rowOff>
    </xdr:to>
    <xdr:sp macro="" textlink="">
      <xdr:nvSpPr>
        <xdr:cNvPr id="32" name="Line 33"/>
        <xdr:cNvSpPr>
          <a:spLocks noChangeShapeType="1"/>
        </xdr:cNvSpPr>
      </xdr:nvSpPr>
      <xdr:spPr bwMode="auto">
        <a:xfrm>
          <a:off x="7899400" y="113792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28</xdr:row>
      <xdr:rowOff>266700</xdr:rowOff>
    </xdr:from>
    <xdr:to>
      <xdr:col>7</xdr:col>
      <xdr:colOff>962025</xdr:colOff>
      <xdr:row>28</xdr:row>
      <xdr:rowOff>266700</xdr:rowOff>
    </xdr:to>
    <xdr:sp macro="" textlink="">
      <xdr:nvSpPr>
        <xdr:cNvPr id="33" name="Line 33"/>
        <xdr:cNvSpPr>
          <a:spLocks noChangeShapeType="1"/>
        </xdr:cNvSpPr>
      </xdr:nvSpPr>
      <xdr:spPr bwMode="auto">
        <a:xfrm>
          <a:off x="7937500" y="118872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165100</xdr:colOff>
      <xdr:row>27</xdr:row>
      <xdr:rowOff>266700</xdr:rowOff>
    </xdr:from>
    <xdr:to>
      <xdr:col>7</xdr:col>
      <xdr:colOff>1000125</xdr:colOff>
      <xdr:row>27</xdr:row>
      <xdr:rowOff>266700</xdr:rowOff>
    </xdr:to>
    <xdr:sp macro="" textlink="">
      <xdr:nvSpPr>
        <xdr:cNvPr id="34" name="Line 33"/>
        <xdr:cNvSpPr>
          <a:spLocks noChangeShapeType="1"/>
        </xdr:cNvSpPr>
      </xdr:nvSpPr>
      <xdr:spPr bwMode="auto">
        <a:xfrm>
          <a:off x="7759700" y="11442700"/>
          <a:ext cx="8350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241300</xdr:colOff>
      <xdr:row>29</xdr:row>
      <xdr:rowOff>266700</xdr:rowOff>
    </xdr:from>
    <xdr:to>
      <xdr:col>7</xdr:col>
      <xdr:colOff>936625</xdr:colOff>
      <xdr:row>29</xdr:row>
      <xdr:rowOff>266700</xdr:rowOff>
    </xdr:to>
    <xdr:sp macro="" textlink="">
      <xdr:nvSpPr>
        <xdr:cNvPr id="36" name="Line 33"/>
        <xdr:cNvSpPr>
          <a:spLocks noChangeShapeType="1"/>
        </xdr:cNvSpPr>
      </xdr:nvSpPr>
      <xdr:spPr bwMode="auto">
        <a:xfrm>
          <a:off x="7912100" y="129032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114300</xdr:colOff>
      <xdr:row>30</xdr:row>
      <xdr:rowOff>266700</xdr:rowOff>
    </xdr:from>
    <xdr:to>
      <xdr:col>7</xdr:col>
      <xdr:colOff>936625</xdr:colOff>
      <xdr:row>30</xdr:row>
      <xdr:rowOff>279400</xdr:rowOff>
    </xdr:to>
    <xdr:sp macro="" textlink="">
      <xdr:nvSpPr>
        <xdr:cNvPr id="42" name="Line 33"/>
        <xdr:cNvSpPr>
          <a:spLocks noChangeShapeType="1"/>
        </xdr:cNvSpPr>
      </xdr:nvSpPr>
      <xdr:spPr bwMode="auto">
        <a:xfrm flipV="1">
          <a:off x="7708900" y="12966700"/>
          <a:ext cx="822325" cy="127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266700</xdr:colOff>
      <xdr:row>31</xdr:row>
      <xdr:rowOff>266700</xdr:rowOff>
    </xdr:from>
    <xdr:to>
      <xdr:col>7</xdr:col>
      <xdr:colOff>962025</xdr:colOff>
      <xdr:row>31</xdr:row>
      <xdr:rowOff>266700</xdr:rowOff>
    </xdr:to>
    <xdr:sp macro="" textlink="">
      <xdr:nvSpPr>
        <xdr:cNvPr id="45" name="Line 33"/>
        <xdr:cNvSpPr>
          <a:spLocks noChangeShapeType="1"/>
        </xdr:cNvSpPr>
      </xdr:nvSpPr>
      <xdr:spPr bwMode="auto">
        <a:xfrm>
          <a:off x="7937500" y="139192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13</xdr:row>
      <xdr:rowOff>228600</xdr:rowOff>
    </xdr:from>
    <xdr:to>
      <xdr:col>7</xdr:col>
      <xdr:colOff>914400</xdr:colOff>
      <xdr:row>13</xdr:row>
      <xdr:rowOff>228600</xdr:rowOff>
    </xdr:to>
    <xdr:sp macro="" textlink="">
      <xdr:nvSpPr>
        <xdr:cNvPr id="31" name="Line 38"/>
        <xdr:cNvSpPr>
          <a:spLocks noChangeShapeType="1"/>
        </xdr:cNvSpPr>
      </xdr:nvSpPr>
      <xdr:spPr bwMode="auto">
        <a:xfrm>
          <a:off x="7813675" y="67691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21</xdr:row>
      <xdr:rowOff>228600</xdr:rowOff>
    </xdr:from>
    <xdr:to>
      <xdr:col>7</xdr:col>
      <xdr:colOff>914400</xdr:colOff>
      <xdr:row>21</xdr:row>
      <xdr:rowOff>228600</xdr:rowOff>
    </xdr:to>
    <xdr:sp macro="" textlink="">
      <xdr:nvSpPr>
        <xdr:cNvPr id="46" name="Line 38"/>
        <xdr:cNvSpPr>
          <a:spLocks noChangeShapeType="1"/>
        </xdr:cNvSpPr>
      </xdr:nvSpPr>
      <xdr:spPr bwMode="auto">
        <a:xfrm>
          <a:off x="7813675" y="54356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219075</xdr:colOff>
      <xdr:row>19</xdr:row>
      <xdr:rowOff>228600</xdr:rowOff>
    </xdr:from>
    <xdr:to>
      <xdr:col>7</xdr:col>
      <xdr:colOff>914400</xdr:colOff>
      <xdr:row>19</xdr:row>
      <xdr:rowOff>228600</xdr:rowOff>
    </xdr:to>
    <xdr:sp macro="" textlink="">
      <xdr:nvSpPr>
        <xdr:cNvPr id="47" name="Line 38"/>
        <xdr:cNvSpPr>
          <a:spLocks noChangeShapeType="1"/>
        </xdr:cNvSpPr>
      </xdr:nvSpPr>
      <xdr:spPr bwMode="auto">
        <a:xfrm>
          <a:off x="7813675" y="5435600"/>
          <a:ext cx="69532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8"/>
  <sheetViews>
    <sheetView showGridLines="0" tabSelected="1" zoomScale="75" zoomScaleNormal="75" zoomScaleSheetLayoutView="100" workbookViewId="0">
      <selection sqref="A1:N1"/>
    </sheetView>
  </sheetViews>
  <sheetFormatPr defaultRowHeight="12.75"/>
  <cols>
    <col min="1" max="1" width="4.5703125" style="1" customWidth="1"/>
    <col min="2" max="2" width="38.42578125" style="1" customWidth="1"/>
    <col min="3" max="3" width="25.42578125" style="1" customWidth="1"/>
    <col min="4" max="4" width="12.140625" style="1" bestFit="1" customWidth="1"/>
    <col min="5" max="5" width="13" style="3" bestFit="1" customWidth="1"/>
    <col min="6" max="6" width="10.42578125" style="4" customWidth="1"/>
    <col min="7" max="7" width="8.42578125" style="1" bestFit="1" customWidth="1"/>
    <col min="8" max="8" width="16.85546875" style="1" bestFit="1" customWidth="1"/>
    <col min="9" max="9" width="14.42578125" style="5" bestFit="1" customWidth="1"/>
    <col min="10" max="10" width="11" style="6" customWidth="1"/>
    <col min="11" max="11" width="15.140625" style="1" customWidth="1"/>
    <col min="12" max="12" width="8.7109375" style="1" bestFit="1" customWidth="1"/>
    <col min="13" max="13" width="11.5703125" style="1" bestFit="1" customWidth="1"/>
    <col min="14" max="14" width="8.7109375" style="1" bestFit="1" customWidth="1"/>
    <col min="15" max="15" width="5.28515625" style="1" hidden="1" customWidth="1"/>
    <col min="16" max="16384" width="9.140625" style="1"/>
  </cols>
  <sheetData>
    <row r="1" spans="1:14" ht="39.950000000000003" customHeight="1">
      <c r="A1" s="252" t="s">
        <v>30</v>
      </c>
      <c r="B1" s="253"/>
      <c r="C1" s="253"/>
      <c r="D1" s="253"/>
      <c r="E1" s="253"/>
      <c r="F1" s="253"/>
      <c r="G1" s="253"/>
      <c r="H1" s="253"/>
      <c r="I1" s="253"/>
      <c r="J1" s="253"/>
      <c r="K1" s="253"/>
      <c r="L1" s="253"/>
      <c r="M1" s="253"/>
      <c r="N1" s="254"/>
    </row>
    <row r="2" spans="1:14" ht="30" customHeight="1" thickBot="1">
      <c r="A2" s="265" t="s">
        <v>75</v>
      </c>
      <c r="B2" s="265"/>
      <c r="C2" s="265"/>
      <c r="D2" s="265"/>
      <c r="E2" s="265"/>
      <c r="F2" s="265"/>
      <c r="G2" s="265"/>
      <c r="H2" s="265"/>
      <c r="I2" s="265"/>
      <c r="J2" s="265"/>
      <c r="K2" s="265"/>
      <c r="L2" s="265"/>
      <c r="M2" s="265"/>
      <c r="N2" s="265"/>
    </row>
    <row r="3" spans="1:14" ht="39" customHeight="1">
      <c r="A3" s="282" t="s">
        <v>36</v>
      </c>
      <c r="B3" s="216" t="s">
        <v>8</v>
      </c>
      <c r="C3" s="284" t="s">
        <v>9</v>
      </c>
      <c r="D3" s="280" t="s">
        <v>13</v>
      </c>
      <c r="E3" s="263" t="s">
        <v>76</v>
      </c>
      <c r="F3" s="263"/>
      <c r="G3" s="245" t="s">
        <v>17</v>
      </c>
      <c r="H3" s="276" t="s">
        <v>77</v>
      </c>
      <c r="I3" s="277"/>
      <c r="J3" s="261" t="s">
        <v>65</v>
      </c>
      <c r="K3" s="266" t="s">
        <v>107</v>
      </c>
      <c r="L3" s="267"/>
      <c r="M3" s="274" t="s">
        <v>106</v>
      </c>
      <c r="N3" s="275"/>
    </row>
    <row r="4" spans="1:14" ht="56.25" customHeight="1" thickBot="1">
      <c r="A4" s="283"/>
      <c r="B4" s="217"/>
      <c r="C4" s="285"/>
      <c r="D4" s="281"/>
      <c r="E4" s="264"/>
      <c r="F4" s="264"/>
      <c r="G4" s="246"/>
      <c r="H4" s="278"/>
      <c r="I4" s="279"/>
      <c r="J4" s="262"/>
      <c r="K4" s="268"/>
      <c r="L4" s="269"/>
      <c r="M4" s="15" t="s">
        <v>29</v>
      </c>
      <c r="N4" s="19" t="s">
        <v>39</v>
      </c>
    </row>
    <row r="5" spans="1:14" s="31" customFormat="1" ht="35.1" customHeight="1">
      <c r="A5" s="80">
        <v>1</v>
      </c>
      <c r="B5" s="81" t="s">
        <v>53</v>
      </c>
      <c r="C5" s="82" t="s">
        <v>49</v>
      </c>
      <c r="D5" s="83" t="s">
        <v>44</v>
      </c>
      <c r="E5" s="122">
        <v>1.5119849999999999</v>
      </c>
      <c r="F5" s="84" t="s">
        <v>45</v>
      </c>
      <c r="G5" s="85">
        <v>1.07</v>
      </c>
      <c r="H5" s="86" t="s">
        <v>105</v>
      </c>
      <c r="I5" s="87">
        <f t="shared" ref="I5:I23" si="0">(E5*1000)/(8250*1.07)</f>
        <v>0.17128122344944774</v>
      </c>
      <c r="J5" s="88">
        <f>+(I5/$I$5)*100</f>
        <v>100</v>
      </c>
      <c r="K5" s="122">
        <v>1.2453369999999999</v>
      </c>
      <c r="L5" s="89" t="s">
        <v>46</v>
      </c>
      <c r="M5" s="115">
        <f>+(E5/K5)-1</f>
        <v>0.21411714258871295</v>
      </c>
      <c r="N5" s="180">
        <v>12</v>
      </c>
    </row>
    <row r="6" spans="1:14" s="31" customFormat="1" ht="35.1" customHeight="1">
      <c r="A6" s="90">
        <v>2</v>
      </c>
      <c r="B6" s="91" t="s">
        <v>54</v>
      </c>
      <c r="C6" s="82" t="s">
        <v>43</v>
      </c>
      <c r="D6" s="83" t="s">
        <v>44</v>
      </c>
      <c r="E6" s="122">
        <v>1.5144766199999999</v>
      </c>
      <c r="F6" s="84" t="s">
        <v>45</v>
      </c>
      <c r="G6" s="85">
        <v>1.07</v>
      </c>
      <c r="H6" s="86" t="s">
        <v>92</v>
      </c>
      <c r="I6" s="87">
        <f t="shared" si="0"/>
        <v>0.17156348003398469</v>
      </c>
      <c r="J6" s="88">
        <f t="shared" ref="J6:J30" si="1">+(I6/$I$5)*100</f>
        <v>100.16479131737417</v>
      </c>
      <c r="K6" s="122">
        <v>1.3004530000000001</v>
      </c>
      <c r="L6" s="89" t="s">
        <v>46</v>
      </c>
      <c r="M6" s="115">
        <f>+(E6/K6)-1</f>
        <v>0.16457620536843698</v>
      </c>
      <c r="N6" s="180">
        <v>8</v>
      </c>
    </row>
    <row r="7" spans="1:14" s="31" customFormat="1" ht="35.1" customHeight="1">
      <c r="A7" s="90">
        <v>3</v>
      </c>
      <c r="B7" s="92" t="s">
        <v>55</v>
      </c>
      <c r="C7" s="82" t="s">
        <v>47</v>
      </c>
      <c r="D7" s="83" t="s">
        <v>44</v>
      </c>
      <c r="E7" s="122">
        <v>1.519355</v>
      </c>
      <c r="F7" s="84" t="s">
        <v>45</v>
      </c>
      <c r="G7" s="85">
        <v>1.07</v>
      </c>
      <c r="H7" s="86" t="s">
        <v>104</v>
      </c>
      <c r="I7" s="87">
        <f t="shared" si="0"/>
        <v>0.17211611441517985</v>
      </c>
      <c r="J7" s="88">
        <f t="shared" si="1"/>
        <v>100.48743869813525</v>
      </c>
      <c r="K7" s="122">
        <v>1.2453369999999999</v>
      </c>
      <c r="L7" s="89" t="s">
        <v>46</v>
      </c>
      <c r="M7" s="115">
        <f t="shared" ref="M7" si="2">+(E7/K7)-1</f>
        <v>0.22003521938238424</v>
      </c>
      <c r="N7" s="180">
        <v>13</v>
      </c>
    </row>
    <row r="8" spans="1:14" s="31" customFormat="1" ht="35.1" customHeight="1">
      <c r="A8" s="80">
        <v>4</v>
      </c>
      <c r="B8" s="91" t="s">
        <v>56</v>
      </c>
      <c r="C8" s="82" t="s">
        <v>43</v>
      </c>
      <c r="D8" s="83" t="s">
        <v>44</v>
      </c>
      <c r="E8" s="122">
        <v>1.54116378</v>
      </c>
      <c r="F8" s="84" t="s">
        <v>45</v>
      </c>
      <c r="G8" s="85">
        <v>1.07</v>
      </c>
      <c r="H8" s="86" t="s">
        <v>93</v>
      </c>
      <c r="I8" s="87">
        <f t="shared" si="0"/>
        <v>0.17458666440101955</v>
      </c>
      <c r="J8" s="88">
        <f t="shared" si="1"/>
        <v>101.92983263722854</v>
      </c>
      <c r="K8" s="122">
        <v>1.3004530000000001</v>
      </c>
      <c r="L8" s="89" t="s">
        <v>46</v>
      </c>
      <c r="M8" s="115">
        <f t="shared" ref="M8:M23" si="3">+(E8/K8)-1</f>
        <v>0.18509763905346821</v>
      </c>
      <c r="N8" s="180">
        <v>11</v>
      </c>
    </row>
    <row r="9" spans="1:14" s="31" customFormat="1" ht="35.1" customHeight="1">
      <c r="A9" s="193">
        <v>5</v>
      </c>
      <c r="B9" s="194" t="s">
        <v>57</v>
      </c>
      <c r="C9" s="195" t="s">
        <v>47</v>
      </c>
      <c r="D9" s="196" t="s">
        <v>44</v>
      </c>
      <c r="E9" s="197">
        <v>1.5501849999999999</v>
      </c>
      <c r="F9" s="198" t="s">
        <v>45</v>
      </c>
      <c r="G9" s="199">
        <v>1.07</v>
      </c>
      <c r="H9" s="200" t="s">
        <v>103</v>
      </c>
      <c r="I9" s="201">
        <f t="shared" si="0"/>
        <v>0.17560860945907675</v>
      </c>
      <c r="J9" s="202">
        <f t="shared" si="1"/>
        <v>102.52648009074166</v>
      </c>
      <c r="K9" s="197">
        <v>1.2453369999999999</v>
      </c>
      <c r="L9" s="203" t="s">
        <v>46</v>
      </c>
      <c r="M9" s="204">
        <f t="shared" si="3"/>
        <v>0.24479157047449807</v>
      </c>
      <c r="N9" s="205">
        <v>14</v>
      </c>
    </row>
    <row r="10" spans="1:14" s="31" customFormat="1" ht="35.1" customHeight="1">
      <c r="A10" s="193">
        <v>6</v>
      </c>
      <c r="B10" s="206" t="s">
        <v>58</v>
      </c>
      <c r="C10" s="195" t="s">
        <v>50</v>
      </c>
      <c r="D10" s="196" t="s">
        <v>44</v>
      </c>
      <c r="E10" s="197">
        <v>1.5547337800000001</v>
      </c>
      <c r="F10" s="198" t="s">
        <v>45</v>
      </c>
      <c r="G10" s="199">
        <v>1.07</v>
      </c>
      <c r="H10" s="200" t="s">
        <v>98</v>
      </c>
      <c r="I10" s="201">
        <f t="shared" si="0"/>
        <v>0.17612390597564428</v>
      </c>
      <c r="J10" s="202">
        <f t="shared" si="1"/>
        <v>102.82732831344225</v>
      </c>
      <c r="K10" s="197">
        <v>1.4449879999999999</v>
      </c>
      <c r="L10" s="203" t="s">
        <v>46</v>
      </c>
      <c r="M10" s="204">
        <f t="shared" si="3"/>
        <v>7.5949267398760512E-2</v>
      </c>
      <c r="N10" s="205">
        <v>6</v>
      </c>
    </row>
    <row r="11" spans="1:14" s="31" customFormat="1" ht="35.1" customHeight="1">
      <c r="A11" s="193">
        <v>7</v>
      </c>
      <c r="B11" s="206" t="s">
        <v>52</v>
      </c>
      <c r="C11" s="195" t="s">
        <v>51</v>
      </c>
      <c r="D11" s="196" t="s">
        <v>44</v>
      </c>
      <c r="E11" s="197">
        <v>1.57374594</v>
      </c>
      <c r="F11" s="198" t="s">
        <v>45</v>
      </c>
      <c r="G11" s="199">
        <v>1.07</v>
      </c>
      <c r="H11" s="200" t="s">
        <v>99</v>
      </c>
      <c r="I11" s="201">
        <f t="shared" ref="I11:I19" si="4">(E11*1000)/(8250*1.07)</f>
        <v>0.17827764825828377</v>
      </c>
      <c r="J11" s="202">
        <f>+(I11/$I$5)*100</f>
        <v>104.08475877736882</v>
      </c>
      <c r="K11" s="197">
        <v>1.3390839999999999</v>
      </c>
      <c r="L11" s="203" t="s">
        <v>46</v>
      </c>
      <c r="M11" s="204">
        <f>+(E11/K11)-1</f>
        <v>0.17524064211057722</v>
      </c>
      <c r="N11" s="205">
        <v>9</v>
      </c>
    </row>
    <row r="12" spans="1:14" s="31" customFormat="1" ht="35.1" customHeight="1">
      <c r="A12" s="93">
        <v>8</v>
      </c>
      <c r="B12" s="94" t="s">
        <v>60</v>
      </c>
      <c r="C12" s="95" t="s">
        <v>47</v>
      </c>
      <c r="D12" s="96" t="s">
        <v>44</v>
      </c>
      <c r="E12" s="121">
        <v>1.5930340000000001</v>
      </c>
      <c r="F12" s="97" t="s">
        <v>45</v>
      </c>
      <c r="G12" s="98">
        <v>1.07</v>
      </c>
      <c r="H12" s="99" t="s">
        <v>102</v>
      </c>
      <c r="I12" s="100">
        <f t="shared" si="4"/>
        <v>0.18046264514301899</v>
      </c>
      <c r="J12" s="101">
        <f>+(I12/$I$5)*100</f>
        <v>105.3604367768199</v>
      </c>
      <c r="K12" s="121">
        <v>1.2453369999999999</v>
      </c>
      <c r="L12" s="102" t="s">
        <v>46</v>
      </c>
      <c r="M12" s="116">
        <f>+(E12/K12)-1</f>
        <v>0.27919912441371308</v>
      </c>
      <c r="N12" s="181">
        <v>16</v>
      </c>
    </row>
    <row r="13" spans="1:14" s="31" customFormat="1" ht="35.1" customHeight="1">
      <c r="A13" s="103">
        <v>9</v>
      </c>
      <c r="B13" s="104" t="s">
        <v>61</v>
      </c>
      <c r="C13" s="95" t="s">
        <v>43</v>
      </c>
      <c r="D13" s="96" t="s">
        <v>44</v>
      </c>
      <c r="E13" s="121">
        <v>1.64217178</v>
      </c>
      <c r="F13" s="97" t="s">
        <v>45</v>
      </c>
      <c r="G13" s="98">
        <v>1.07</v>
      </c>
      <c r="H13" s="99" t="s">
        <v>94</v>
      </c>
      <c r="I13" s="100">
        <f t="shared" si="4"/>
        <v>0.18602908864344378</v>
      </c>
      <c r="J13" s="101">
        <f>+(I13/$I$5)*100</f>
        <v>108.61032219234981</v>
      </c>
      <c r="K13" s="121">
        <v>1.3004530000000001</v>
      </c>
      <c r="L13" s="102" t="s">
        <v>46</v>
      </c>
      <c r="M13" s="116">
        <f>+(E13/K13)-1</f>
        <v>0.26276903509776961</v>
      </c>
      <c r="N13" s="181">
        <v>15</v>
      </c>
    </row>
    <row r="14" spans="1:14" s="31" customFormat="1" ht="35.1" customHeight="1">
      <c r="A14" s="93">
        <v>10</v>
      </c>
      <c r="B14" s="104" t="s">
        <v>84</v>
      </c>
      <c r="C14" s="95" t="s">
        <v>48</v>
      </c>
      <c r="D14" s="96" t="s">
        <v>44</v>
      </c>
      <c r="E14" s="121">
        <v>1.6493640000000001</v>
      </c>
      <c r="F14" s="97" t="s">
        <v>45</v>
      </c>
      <c r="G14" s="98">
        <v>1.07</v>
      </c>
      <c r="H14" s="99" t="s">
        <v>85</v>
      </c>
      <c r="I14" s="100">
        <f t="shared" si="4"/>
        <v>0.18684384027187767</v>
      </c>
      <c r="J14" s="101">
        <f t="shared" ref="J14" si="5">+(I14/$I$5)*100</f>
        <v>109.08600283732974</v>
      </c>
      <c r="K14" s="121">
        <v>1.272624</v>
      </c>
      <c r="L14" s="102" t="s">
        <v>46</v>
      </c>
      <c r="M14" s="116">
        <f t="shared" ref="M14" si="6">+(E14/K14)-1</f>
        <v>0.29603402104627929</v>
      </c>
      <c r="N14" s="181">
        <v>18</v>
      </c>
    </row>
    <row r="15" spans="1:14" s="31" customFormat="1" ht="35.1" customHeight="1">
      <c r="A15" s="103">
        <v>11</v>
      </c>
      <c r="B15" s="94" t="s">
        <v>62</v>
      </c>
      <c r="C15" s="95" t="s">
        <v>47</v>
      </c>
      <c r="D15" s="96" t="s">
        <v>44</v>
      </c>
      <c r="E15" s="121">
        <v>1.6862969999999999</v>
      </c>
      <c r="F15" s="97" t="s">
        <v>45</v>
      </c>
      <c r="G15" s="98">
        <v>1.07</v>
      </c>
      <c r="H15" s="99" t="s">
        <v>101</v>
      </c>
      <c r="I15" s="100">
        <f t="shared" si="4"/>
        <v>0.19102769753610876</v>
      </c>
      <c r="J15" s="101">
        <f>+(I15/$I$5)*100</f>
        <v>111.52868580045438</v>
      </c>
      <c r="K15" s="121">
        <v>1.2453369999999999</v>
      </c>
      <c r="L15" s="102" t="s">
        <v>46</v>
      </c>
      <c r="M15" s="116">
        <f t="shared" ref="M15" si="7">+(E15/K15)-1</f>
        <v>0.35408889320722015</v>
      </c>
      <c r="N15" s="181">
        <v>23</v>
      </c>
    </row>
    <row r="16" spans="1:14" s="31" customFormat="1" ht="35.1" customHeight="1">
      <c r="A16" s="93">
        <v>12</v>
      </c>
      <c r="B16" s="104" t="s">
        <v>63</v>
      </c>
      <c r="C16" s="95" t="s">
        <v>43</v>
      </c>
      <c r="D16" s="96" t="s">
        <v>44</v>
      </c>
      <c r="E16" s="121">
        <v>1.68865552</v>
      </c>
      <c r="F16" s="97" t="s">
        <v>45</v>
      </c>
      <c r="G16" s="98">
        <v>1.07</v>
      </c>
      <c r="H16" s="99" t="s">
        <v>95</v>
      </c>
      <c r="I16" s="100">
        <f t="shared" si="4"/>
        <v>0.19129487623902577</v>
      </c>
      <c r="J16" s="101">
        <f>+(I16/$I$5)*100</f>
        <v>111.68467412044431</v>
      </c>
      <c r="K16" s="121">
        <v>1.3004530000000001</v>
      </c>
      <c r="L16" s="102" t="s">
        <v>46</v>
      </c>
      <c r="M16" s="116">
        <f>+(E16/K16)-1</f>
        <v>0.29851330267222265</v>
      </c>
      <c r="N16" s="181">
        <v>19</v>
      </c>
    </row>
    <row r="17" spans="1:14" s="31" customFormat="1" ht="35.1" customHeight="1">
      <c r="A17" s="113">
        <v>13</v>
      </c>
      <c r="B17" s="114" t="s">
        <v>64</v>
      </c>
      <c r="C17" s="105" t="s">
        <v>48</v>
      </c>
      <c r="D17" s="106" t="s">
        <v>44</v>
      </c>
      <c r="E17" s="118">
        <v>1.717792</v>
      </c>
      <c r="F17" s="107" t="s">
        <v>45</v>
      </c>
      <c r="G17" s="108">
        <v>1.07</v>
      </c>
      <c r="H17" s="109" t="s">
        <v>83</v>
      </c>
      <c r="I17" s="110">
        <f t="shared" si="4"/>
        <v>0.1945955253469272</v>
      </c>
      <c r="J17" s="111">
        <f>+(I17/$I$5)*100</f>
        <v>113.61170911087079</v>
      </c>
      <c r="K17" s="118">
        <v>1.272624</v>
      </c>
      <c r="L17" s="112" t="s">
        <v>46</v>
      </c>
      <c r="M17" s="117">
        <f>+(E17/K17)-1</f>
        <v>0.34980324117728401</v>
      </c>
      <c r="N17" s="182">
        <v>22</v>
      </c>
    </row>
    <row r="18" spans="1:14" s="31" customFormat="1" ht="35.1" customHeight="1">
      <c r="A18" s="113">
        <v>14</v>
      </c>
      <c r="B18" s="114" t="s">
        <v>64</v>
      </c>
      <c r="C18" s="105" t="s">
        <v>43</v>
      </c>
      <c r="D18" s="106" t="s">
        <v>44</v>
      </c>
      <c r="E18" s="118">
        <v>1.7781136799999999</v>
      </c>
      <c r="F18" s="107" t="s">
        <v>45</v>
      </c>
      <c r="G18" s="108">
        <v>1.07</v>
      </c>
      <c r="H18" s="109" t="s">
        <v>96</v>
      </c>
      <c r="I18" s="110">
        <f t="shared" si="4"/>
        <v>0.20142890739167374</v>
      </c>
      <c r="J18" s="111">
        <f>+(I18/$I$5)*100</f>
        <v>117.60127779045426</v>
      </c>
      <c r="K18" s="118">
        <v>1.3004530000000001</v>
      </c>
      <c r="L18" s="112" t="s">
        <v>46</v>
      </c>
      <c r="M18" s="117">
        <f>+(E18/K18)-1</f>
        <v>0.36730330123426214</v>
      </c>
      <c r="N18" s="182">
        <v>24</v>
      </c>
    </row>
    <row r="19" spans="1:14" s="31" customFormat="1" ht="35.1" customHeight="1">
      <c r="A19" s="113">
        <v>15</v>
      </c>
      <c r="B19" s="114" t="s">
        <v>68</v>
      </c>
      <c r="C19" s="105" t="s">
        <v>51</v>
      </c>
      <c r="D19" s="106" t="s">
        <v>44</v>
      </c>
      <c r="E19" s="118">
        <v>1.79771466</v>
      </c>
      <c r="F19" s="107" t="s">
        <v>45</v>
      </c>
      <c r="G19" s="108">
        <v>1.07</v>
      </c>
      <c r="H19" s="109" t="s">
        <v>100</v>
      </c>
      <c r="I19" s="110">
        <f t="shared" si="4"/>
        <v>0.2036493525913339</v>
      </c>
      <c r="J19" s="111">
        <f>+(I19/$I$5)*100</f>
        <v>118.89765176241829</v>
      </c>
      <c r="K19" s="118">
        <v>1.3390839999999999</v>
      </c>
      <c r="L19" s="112" t="s">
        <v>46</v>
      </c>
      <c r="M19" s="117">
        <f t="shared" ref="M19" si="8">+(E19/K19)-1</f>
        <v>0.3424958105690159</v>
      </c>
      <c r="N19" s="182">
        <v>21</v>
      </c>
    </row>
    <row r="20" spans="1:14" s="31" customFormat="1" ht="35.1" customHeight="1">
      <c r="A20" s="155">
        <v>16</v>
      </c>
      <c r="B20" s="156" t="s">
        <v>90</v>
      </c>
      <c r="C20" s="157" t="s">
        <v>48</v>
      </c>
      <c r="D20" s="158" t="s">
        <v>44</v>
      </c>
      <c r="E20" s="159">
        <v>1.8612919999999999</v>
      </c>
      <c r="F20" s="160" t="s">
        <v>45</v>
      </c>
      <c r="G20" s="161">
        <v>1.07</v>
      </c>
      <c r="H20" s="162" t="s">
        <v>91</v>
      </c>
      <c r="I20" s="163">
        <f t="shared" si="0"/>
        <v>0.21085154347210422</v>
      </c>
      <c r="J20" s="164">
        <f t="shared" si="1"/>
        <v>123.10254400671965</v>
      </c>
      <c r="K20" s="159">
        <v>1.272624</v>
      </c>
      <c r="L20" s="165" t="s">
        <v>46</v>
      </c>
      <c r="M20" s="166">
        <f t="shared" si="3"/>
        <v>0.46256239077685168</v>
      </c>
      <c r="N20" s="183">
        <v>25</v>
      </c>
    </row>
    <row r="21" spans="1:14" s="31" customFormat="1" ht="35.1" customHeight="1">
      <c r="A21" s="155">
        <v>17</v>
      </c>
      <c r="B21" s="156" t="s">
        <v>68</v>
      </c>
      <c r="C21" s="157" t="s">
        <v>50</v>
      </c>
      <c r="D21" s="158" t="s">
        <v>44</v>
      </c>
      <c r="E21" s="159">
        <v>1.8694527599999999</v>
      </c>
      <c r="F21" s="160" t="s">
        <v>45</v>
      </c>
      <c r="G21" s="161">
        <v>1.07</v>
      </c>
      <c r="H21" s="162" t="s">
        <v>97</v>
      </c>
      <c r="I21" s="163">
        <f>(E21*1000)/(8250*1.07)</f>
        <v>0.21177601359388273</v>
      </c>
      <c r="J21" s="164">
        <f>+(I21/$I$5)*100</f>
        <v>123.64228216549766</v>
      </c>
      <c r="K21" s="159">
        <v>1.4449879999999999</v>
      </c>
      <c r="L21" s="165" t="s">
        <v>46</v>
      </c>
      <c r="M21" s="166">
        <f t="shared" ref="M21" si="9">+(E21/K21)-1</f>
        <v>0.29374967819801956</v>
      </c>
      <c r="N21" s="183">
        <v>17</v>
      </c>
    </row>
    <row r="22" spans="1:14" s="31" customFormat="1" ht="35.1" customHeight="1">
      <c r="A22" s="155">
        <v>18</v>
      </c>
      <c r="B22" s="156" t="s">
        <v>88</v>
      </c>
      <c r="C22" s="157" t="s">
        <v>48</v>
      </c>
      <c r="D22" s="158" t="s">
        <v>44</v>
      </c>
      <c r="E22" s="159">
        <v>1.880107</v>
      </c>
      <c r="F22" s="160" t="s">
        <v>45</v>
      </c>
      <c r="G22" s="161">
        <v>1.07</v>
      </c>
      <c r="H22" s="162" t="s">
        <v>89</v>
      </c>
      <c r="I22" s="163">
        <f t="shared" ref="I22" si="10">(E22*1000)/(8250*1.07)</f>
        <v>0.21298295100538092</v>
      </c>
      <c r="J22" s="164">
        <f t="shared" ref="J22" si="11">+(I22/$I$5)*100</f>
        <v>124.34693465874331</v>
      </c>
      <c r="K22" s="159">
        <v>1.272624</v>
      </c>
      <c r="L22" s="165" t="s">
        <v>46</v>
      </c>
      <c r="M22" s="166">
        <f t="shared" ref="M22" si="12">+(E22/K22)-1</f>
        <v>0.47734680471215385</v>
      </c>
      <c r="N22" s="183">
        <v>26</v>
      </c>
    </row>
    <row r="23" spans="1:14" s="31" customFormat="1" ht="35.1" customHeight="1">
      <c r="A23" s="167">
        <v>19</v>
      </c>
      <c r="B23" s="168" t="s">
        <v>59</v>
      </c>
      <c r="C23" s="169" t="s">
        <v>48</v>
      </c>
      <c r="D23" s="170" t="s">
        <v>44</v>
      </c>
      <c r="E23" s="171">
        <v>1.9142269999999999</v>
      </c>
      <c r="F23" s="172" t="s">
        <v>45</v>
      </c>
      <c r="G23" s="173">
        <v>1.07</v>
      </c>
      <c r="H23" s="174" t="s">
        <v>87</v>
      </c>
      <c r="I23" s="175">
        <f t="shared" si="0"/>
        <v>0.21684814500141603</v>
      </c>
      <c r="J23" s="176">
        <f t="shared" si="1"/>
        <v>126.6035708026204</v>
      </c>
      <c r="K23" s="171">
        <v>1.272624</v>
      </c>
      <c r="L23" s="177" t="s">
        <v>46</v>
      </c>
      <c r="M23" s="178">
        <f t="shared" si="3"/>
        <v>0.50415755164133302</v>
      </c>
      <c r="N23" s="184">
        <v>27</v>
      </c>
    </row>
    <row r="24" spans="1:14" s="31" customFormat="1" ht="35.1" customHeight="1">
      <c r="A24" s="179">
        <v>20</v>
      </c>
      <c r="B24" s="168" t="s">
        <v>67</v>
      </c>
      <c r="C24" s="169" t="s">
        <v>48</v>
      </c>
      <c r="D24" s="170" t="s">
        <v>44</v>
      </c>
      <c r="E24" s="171">
        <v>2.0014150000000002</v>
      </c>
      <c r="F24" s="172" t="s">
        <v>45</v>
      </c>
      <c r="G24" s="173">
        <v>1.07</v>
      </c>
      <c r="H24" s="174" t="s">
        <v>86</v>
      </c>
      <c r="I24" s="175">
        <f t="shared" ref="I24" si="13">(E24*1000)/(8250*1.07)</f>
        <v>0.22672500708014728</v>
      </c>
      <c r="J24" s="176">
        <f t="shared" ref="J24" si="14">+(I24/$I$5)*100</f>
        <v>132.37003012596028</v>
      </c>
      <c r="K24" s="171">
        <v>1.272624</v>
      </c>
      <c r="L24" s="177" t="s">
        <v>46</v>
      </c>
      <c r="M24" s="178">
        <f t="shared" ref="M24" si="15">+(E24/K24)-1</f>
        <v>0.57266796791511099</v>
      </c>
      <c r="N24" s="184">
        <v>28</v>
      </c>
    </row>
    <row r="25" spans="1:14" s="2" customFormat="1" ht="39.950000000000003" customHeight="1">
      <c r="A25" s="69">
        <v>21</v>
      </c>
      <c r="B25" s="70" t="s">
        <v>33</v>
      </c>
      <c r="C25" s="71" t="s">
        <v>18</v>
      </c>
      <c r="D25" s="72" t="s">
        <v>16</v>
      </c>
      <c r="E25" s="123">
        <v>0.86021999999999998</v>
      </c>
      <c r="F25" s="73" t="s">
        <v>10</v>
      </c>
      <c r="G25" s="74">
        <v>0.65</v>
      </c>
      <c r="H25" s="75" t="s">
        <v>66</v>
      </c>
      <c r="I25" s="76">
        <f>(E25*1000)/(4731*0.65)</f>
        <v>0.27973269596605044</v>
      </c>
      <c r="J25" s="77">
        <f t="shared" si="1"/>
        <v>163.31778249389447</v>
      </c>
      <c r="K25" s="123">
        <v>0.8024</v>
      </c>
      <c r="L25" s="78" t="s">
        <v>10</v>
      </c>
      <c r="M25" s="79">
        <f t="shared" ref="M25" si="16">+(E25/K25)-1</f>
        <v>7.2058823529411731E-2</v>
      </c>
      <c r="N25" s="185">
        <v>5</v>
      </c>
    </row>
    <row r="26" spans="1:14" s="2" customFormat="1" ht="39.950000000000003" customHeight="1">
      <c r="A26" s="58">
        <v>22</v>
      </c>
      <c r="B26" s="59" t="s">
        <v>19</v>
      </c>
      <c r="C26" s="60" t="s">
        <v>35</v>
      </c>
      <c r="D26" s="61" t="s">
        <v>2</v>
      </c>
      <c r="E26" s="124">
        <v>1.64</v>
      </c>
      <c r="F26" s="62" t="s">
        <v>10</v>
      </c>
      <c r="G26" s="63">
        <v>0.65</v>
      </c>
      <c r="H26" s="64" t="s">
        <v>41</v>
      </c>
      <c r="I26" s="65">
        <f>(E26*1000)/(7000*0.65)</f>
        <v>0.36043956043956044</v>
      </c>
      <c r="J26" s="66">
        <f t="shared" si="1"/>
        <v>210.43728739241595</v>
      </c>
      <c r="K26" s="151">
        <v>1.39</v>
      </c>
      <c r="L26" s="67" t="s">
        <v>10</v>
      </c>
      <c r="M26" s="68">
        <f t="shared" ref="M26:M27" si="17">+(E26/K26)-1</f>
        <v>0.17985611510791366</v>
      </c>
      <c r="N26" s="186">
        <v>10</v>
      </c>
    </row>
    <row r="27" spans="1:14" s="2" customFormat="1" ht="39.950000000000003" customHeight="1">
      <c r="A27" s="34">
        <v>23</v>
      </c>
      <c r="B27" s="35" t="s">
        <v>20</v>
      </c>
      <c r="C27" s="36" t="s">
        <v>37</v>
      </c>
      <c r="D27" s="32" t="s">
        <v>4</v>
      </c>
      <c r="E27" s="120">
        <v>4.18</v>
      </c>
      <c r="F27" s="37" t="s">
        <v>11</v>
      </c>
      <c r="G27" s="38">
        <v>0.8</v>
      </c>
      <c r="H27" s="39" t="s">
        <v>72</v>
      </c>
      <c r="I27" s="40">
        <f>(E27*1000)/(9875*0.8)</f>
        <v>0.52911392405063296</v>
      </c>
      <c r="J27" s="41">
        <f t="shared" si="1"/>
        <v>308.91531096915401</v>
      </c>
      <c r="K27" s="120">
        <v>5.25</v>
      </c>
      <c r="L27" s="42" t="s">
        <v>10</v>
      </c>
      <c r="M27" s="43">
        <f t="shared" si="17"/>
        <v>-0.20380952380952388</v>
      </c>
      <c r="N27" s="187">
        <v>1</v>
      </c>
    </row>
    <row r="28" spans="1:14" s="2" customFormat="1" ht="39.950000000000003" customHeight="1">
      <c r="A28" s="46">
        <v>24</v>
      </c>
      <c r="B28" s="47" t="s">
        <v>23</v>
      </c>
      <c r="C28" s="48" t="s">
        <v>24</v>
      </c>
      <c r="D28" s="49" t="s">
        <v>5</v>
      </c>
      <c r="E28" s="126">
        <v>8.2792519999999996</v>
      </c>
      <c r="F28" s="50" t="s">
        <v>10</v>
      </c>
      <c r="G28" s="51">
        <v>1.06</v>
      </c>
      <c r="H28" s="52" t="s">
        <v>110</v>
      </c>
      <c r="I28" s="53">
        <f>(E28*1000)/(11100*1.06)</f>
        <v>0.70365901750807414</v>
      </c>
      <c r="J28" s="54">
        <f>+(I28/$I$5)*100</f>
        <v>410.82087302800784</v>
      </c>
      <c r="K28" s="126">
        <v>8.412509</v>
      </c>
      <c r="L28" s="55" t="s">
        <v>10</v>
      </c>
      <c r="M28" s="56">
        <f>+(E28/K28)-1</f>
        <v>-1.5840339665609937E-2</v>
      </c>
      <c r="N28" s="188">
        <v>2</v>
      </c>
    </row>
    <row r="29" spans="1:14" s="2" customFormat="1" ht="39.950000000000003" customHeight="1">
      <c r="A29" s="44">
        <v>25</v>
      </c>
      <c r="B29" s="45" t="s">
        <v>21</v>
      </c>
      <c r="C29" s="14" t="s">
        <v>22</v>
      </c>
      <c r="D29" s="10" t="s">
        <v>3</v>
      </c>
      <c r="E29" s="125">
        <v>0.62960899999999997</v>
      </c>
      <c r="F29" s="11" t="s">
        <v>12</v>
      </c>
      <c r="G29" s="12">
        <v>0.99</v>
      </c>
      <c r="H29" s="13" t="s">
        <v>69</v>
      </c>
      <c r="I29" s="17">
        <f>(E29*1000)/(860*0.99)</f>
        <v>0.73949847310312422</v>
      </c>
      <c r="J29" s="18">
        <f t="shared" si="1"/>
        <v>431.74520721553648</v>
      </c>
      <c r="K29" s="153">
        <v>0.57862899999999995</v>
      </c>
      <c r="L29" s="20" t="s">
        <v>12</v>
      </c>
      <c r="M29" s="16">
        <f>+(E29/K29)-1</f>
        <v>8.8104813274135996E-2</v>
      </c>
      <c r="N29" s="189">
        <v>7</v>
      </c>
    </row>
    <row r="30" spans="1:14" s="2" customFormat="1" ht="39.950000000000003" customHeight="1">
      <c r="A30" s="33">
        <v>26</v>
      </c>
      <c r="B30" s="21" t="s">
        <v>32</v>
      </c>
      <c r="C30" s="22" t="s">
        <v>37</v>
      </c>
      <c r="D30" s="23" t="s">
        <v>6</v>
      </c>
      <c r="E30" s="119">
        <v>7.4319522662999997</v>
      </c>
      <c r="F30" s="24" t="s">
        <v>10</v>
      </c>
      <c r="G30" s="25">
        <v>0.84</v>
      </c>
      <c r="H30" s="26" t="s">
        <v>73</v>
      </c>
      <c r="I30" s="27">
        <f>(E30*1000)/(10256*0.84)</f>
        <v>0.86267182349704707</v>
      </c>
      <c r="J30" s="28">
        <f t="shared" si="1"/>
        <v>503.65813959266683</v>
      </c>
      <c r="K30" s="154">
        <v>7.3846150000000002</v>
      </c>
      <c r="L30" s="29" t="s">
        <v>10</v>
      </c>
      <c r="M30" s="30">
        <f>+(E30/K30)-1</f>
        <v>6.4102551453257828E-3</v>
      </c>
      <c r="N30" s="190">
        <v>3</v>
      </c>
    </row>
    <row r="31" spans="1:14" s="2" customFormat="1" ht="39.950000000000003" customHeight="1">
      <c r="A31" s="127">
        <v>27</v>
      </c>
      <c r="B31" s="128" t="s">
        <v>26</v>
      </c>
      <c r="C31" s="129" t="s">
        <v>24</v>
      </c>
      <c r="D31" s="130" t="s">
        <v>7</v>
      </c>
      <c r="E31" s="131">
        <v>9</v>
      </c>
      <c r="F31" s="132" t="s">
        <v>10</v>
      </c>
      <c r="G31" s="133">
        <v>0.9</v>
      </c>
      <c r="H31" s="134" t="s">
        <v>74</v>
      </c>
      <c r="I31" s="135">
        <f>(E31*1000)/(11000*0.9)</f>
        <v>0.90909090909090906</v>
      </c>
      <c r="J31" s="136">
        <f>+(I31/$I$5)*100</f>
        <v>530.75923372255681</v>
      </c>
      <c r="K31" s="131">
        <v>8.5</v>
      </c>
      <c r="L31" s="137" t="s">
        <v>10</v>
      </c>
      <c r="M31" s="138">
        <f>+(E31/K31)-1</f>
        <v>5.8823529411764719E-2</v>
      </c>
      <c r="N31" s="191">
        <v>4</v>
      </c>
    </row>
    <row r="32" spans="1:14" s="2" customFormat="1" ht="39.950000000000003" customHeight="1" thickBot="1">
      <c r="A32" s="139">
        <v>28</v>
      </c>
      <c r="B32" s="140" t="s">
        <v>25</v>
      </c>
      <c r="C32" s="141" t="s">
        <v>22</v>
      </c>
      <c r="D32" s="142" t="s">
        <v>3</v>
      </c>
      <c r="E32" s="143">
        <v>0.83405132999999998</v>
      </c>
      <c r="F32" s="144" t="s">
        <v>12</v>
      </c>
      <c r="G32" s="145">
        <v>0.99</v>
      </c>
      <c r="H32" s="146" t="s">
        <v>70</v>
      </c>
      <c r="I32" s="147">
        <f>(E32*1000)/(860*0.99)</f>
        <v>0.97962336152219875</v>
      </c>
      <c r="J32" s="148">
        <f>+(I32/$I$5)*100</f>
        <v>571.93855916806115</v>
      </c>
      <c r="K32" s="152">
        <v>0.635965</v>
      </c>
      <c r="L32" s="149" t="s">
        <v>12</v>
      </c>
      <c r="M32" s="150">
        <f>+(E32/K32)-1</f>
        <v>0.31147363455536081</v>
      </c>
      <c r="N32" s="192">
        <v>20</v>
      </c>
    </row>
    <row r="33" spans="1:15" s="7" customFormat="1" ht="27" customHeight="1">
      <c r="A33" s="239" t="s">
        <v>0</v>
      </c>
      <c r="B33" s="240"/>
      <c r="C33" s="241"/>
      <c r="D33" s="258" t="s">
        <v>1</v>
      </c>
      <c r="E33" s="259"/>
      <c r="F33" s="259"/>
      <c r="G33" s="259"/>
      <c r="H33" s="259"/>
      <c r="I33" s="259"/>
      <c r="J33" s="259"/>
      <c r="K33" s="259"/>
      <c r="L33" s="260"/>
      <c r="M33" s="270" t="s">
        <v>34</v>
      </c>
      <c r="N33" s="271"/>
    </row>
    <row r="34" spans="1:15" s="7" customFormat="1" ht="24" customHeight="1">
      <c r="A34" s="242"/>
      <c r="B34" s="243"/>
      <c r="C34" s="244"/>
      <c r="D34" s="255" t="s">
        <v>82</v>
      </c>
      <c r="E34" s="256"/>
      <c r="F34" s="256"/>
      <c r="G34" s="256"/>
      <c r="H34" s="257"/>
      <c r="I34" s="255" t="s">
        <v>108</v>
      </c>
      <c r="J34" s="256"/>
      <c r="K34" s="256"/>
      <c r="L34" s="257"/>
      <c r="M34" s="272"/>
      <c r="N34" s="273"/>
    </row>
    <row r="35" spans="1:15" s="7" customFormat="1" ht="23.25" customHeight="1">
      <c r="A35" s="236" t="s">
        <v>31</v>
      </c>
      <c r="B35" s="237"/>
      <c r="C35" s="238"/>
      <c r="D35" s="221">
        <v>5.8235999999999999</v>
      </c>
      <c r="E35" s="222"/>
      <c r="F35" s="222"/>
      <c r="G35" s="227" t="s">
        <v>14</v>
      </c>
      <c r="H35" s="228"/>
      <c r="I35" s="229">
        <v>6.6432000000000002</v>
      </c>
      <c r="J35" s="230"/>
      <c r="K35" s="227" t="s">
        <v>14</v>
      </c>
      <c r="L35" s="228"/>
      <c r="M35" s="234">
        <f>+(D35/I35)-1</f>
        <v>-0.12337427745664742</v>
      </c>
      <c r="N35" s="235"/>
    </row>
    <row r="36" spans="1:15" s="7" customFormat="1" ht="23.25" customHeight="1" thickBot="1">
      <c r="A36" s="247" t="s">
        <v>15</v>
      </c>
      <c r="B36" s="248"/>
      <c r="C36" s="249"/>
      <c r="D36" s="225">
        <v>6.3898000000000001</v>
      </c>
      <c r="E36" s="226"/>
      <c r="F36" s="226"/>
      <c r="G36" s="223" t="s">
        <v>14</v>
      </c>
      <c r="H36" s="224"/>
      <c r="I36" s="232">
        <v>7.7122000000000002</v>
      </c>
      <c r="J36" s="233"/>
      <c r="K36" s="223" t="s">
        <v>14</v>
      </c>
      <c r="L36" s="224"/>
      <c r="M36" s="250">
        <f>+(D36/I36)-1</f>
        <v>-0.17146858224631101</v>
      </c>
      <c r="N36" s="251"/>
    </row>
    <row r="37" spans="1:15" s="2" customFormat="1" ht="18.75" thickBot="1">
      <c r="A37" s="213" t="s">
        <v>38</v>
      </c>
      <c r="B37" s="214"/>
      <c r="C37" s="214"/>
      <c r="D37" s="214"/>
      <c r="E37" s="214"/>
      <c r="F37" s="214"/>
      <c r="G37" s="214"/>
      <c r="H37" s="214"/>
      <c r="I37" s="214"/>
      <c r="J37" s="214"/>
      <c r="K37" s="214"/>
      <c r="L37" s="214"/>
      <c r="M37" s="214"/>
      <c r="N37" s="215"/>
    </row>
    <row r="38" spans="1:15" s="7" customFormat="1" ht="63" customHeight="1">
      <c r="A38" s="218" t="s">
        <v>40</v>
      </c>
      <c r="B38" s="219"/>
      <c r="C38" s="219"/>
      <c r="D38" s="219"/>
      <c r="E38" s="219"/>
      <c r="F38" s="219"/>
      <c r="G38" s="219"/>
      <c r="H38" s="219"/>
      <c r="I38" s="219"/>
      <c r="J38" s="219"/>
      <c r="K38" s="219"/>
      <c r="L38" s="219"/>
      <c r="M38" s="219"/>
      <c r="N38" s="220"/>
    </row>
    <row r="39" spans="1:15" s="7" customFormat="1" ht="16.5" customHeight="1">
      <c r="A39" s="207" t="s">
        <v>27</v>
      </c>
      <c r="B39" s="208"/>
      <c r="C39" s="208"/>
      <c r="D39" s="208"/>
      <c r="E39" s="208"/>
      <c r="F39" s="208"/>
      <c r="G39" s="208"/>
      <c r="H39" s="208"/>
      <c r="I39" s="208"/>
      <c r="J39" s="208"/>
      <c r="K39" s="208"/>
      <c r="L39" s="208"/>
      <c r="M39" s="208"/>
      <c r="N39" s="209"/>
      <c r="O39" s="8"/>
    </row>
    <row r="40" spans="1:15" s="7" customFormat="1" ht="51.75" customHeight="1">
      <c r="A40" s="231" t="s">
        <v>42</v>
      </c>
      <c r="B40" s="208"/>
      <c r="C40" s="208"/>
      <c r="D40" s="208"/>
      <c r="E40" s="208"/>
      <c r="F40" s="208"/>
      <c r="G40" s="208"/>
      <c r="H40" s="208"/>
      <c r="I40" s="208"/>
      <c r="J40" s="208"/>
      <c r="K40" s="208"/>
      <c r="L40" s="208"/>
      <c r="M40" s="208"/>
      <c r="N40" s="209"/>
      <c r="O40" s="8"/>
    </row>
    <row r="41" spans="1:15" s="9" customFormat="1" ht="31.5" customHeight="1">
      <c r="A41" s="207" t="s">
        <v>28</v>
      </c>
      <c r="B41" s="208"/>
      <c r="C41" s="208"/>
      <c r="D41" s="208"/>
      <c r="E41" s="208"/>
      <c r="F41" s="208"/>
      <c r="G41" s="208"/>
      <c r="H41" s="208"/>
      <c r="I41" s="208"/>
      <c r="J41" s="208"/>
      <c r="K41" s="208"/>
      <c r="L41" s="208"/>
      <c r="M41" s="208"/>
      <c r="N41" s="209"/>
      <c r="O41" s="57"/>
    </row>
    <row r="42" spans="1:15" s="7" customFormat="1" ht="62.25" customHeight="1">
      <c r="A42" s="207" t="s">
        <v>81</v>
      </c>
      <c r="B42" s="208"/>
      <c r="C42" s="208"/>
      <c r="D42" s="208"/>
      <c r="E42" s="208"/>
      <c r="F42" s="208"/>
      <c r="G42" s="208"/>
      <c r="H42" s="208"/>
      <c r="I42" s="208"/>
      <c r="J42" s="208"/>
      <c r="K42" s="208"/>
      <c r="L42" s="208"/>
      <c r="M42" s="208"/>
      <c r="N42" s="209"/>
      <c r="O42" s="57"/>
    </row>
    <row r="43" spans="1:15" s="7" customFormat="1" ht="33.75" customHeight="1">
      <c r="A43" s="231" t="s">
        <v>109</v>
      </c>
      <c r="B43" s="208"/>
      <c r="C43" s="208"/>
      <c r="D43" s="208"/>
      <c r="E43" s="208"/>
      <c r="F43" s="208"/>
      <c r="G43" s="208"/>
      <c r="H43" s="208"/>
      <c r="I43" s="208"/>
      <c r="J43" s="208"/>
      <c r="K43" s="208"/>
      <c r="L43" s="208"/>
      <c r="M43" s="208"/>
      <c r="N43" s="209"/>
      <c r="O43" s="57"/>
    </row>
    <row r="44" spans="1:15" s="7" customFormat="1" ht="45.75" customHeight="1">
      <c r="A44" s="207" t="s">
        <v>71</v>
      </c>
      <c r="B44" s="208"/>
      <c r="C44" s="208"/>
      <c r="D44" s="208"/>
      <c r="E44" s="208"/>
      <c r="F44" s="208"/>
      <c r="G44" s="208"/>
      <c r="H44" s="208"/>
      <c r="I44" s="208"/>
      <c r="J44" s="208"/>
      <c r="K44" s="208"/>
      <c r="L44" s="208"/>
      <c r="M44" s="208"/>
      <c r="N44" s="209"/>
      <c r="O44" s="57"/>
    </row>
    <row r="45" spans="1:15" s="7" customFormat="1" ht="45.75" customHeight="1">
      <c r="A45" s="210" t="s">
        <v>78</v>
      </c>
      <c r="B45" s="211"/>
      <c r="C45" s="211"/>
      <c r="D45" s="211"/>
      <c r="E45" s="211"/>
      <c r="F45" s="211"/>
      <c r="G45" s="211"/>
      <c r="H45" s="211"/>
      <c r="I45" s="211"/>
      <c r="J45" s="211"/>
      <c r="K45" s="211"/>
      <c r="L45" s="211"/>
      <c r="M45" s="211"/>
      <c r="N45" s="212"/>
      <c r="O45" s="57"/>
    </row>
    <row r="46" spans="1:15" s="7" customFormat="1" ht="57" customHeight="1">
      <c r="A46" s="210" t="s">
        <v>79</v>
      </c>
      <c r="B46" s="211"/>
      <c r="C46" s="211"/>
      <c r="D46" s="211"/>
      <c r="E46" s="211"/>
      <c r="F46" s="211"/>
      <c r="G46" s="211"/>
      <c r="H46" s="211"/>
      <c r="I46" s="211"/>
      <c r="J46" s="211"/>
      <c r="K46" s="211"/>
      <c r="L46" s="211"/>
      <c r="M46" s="211"/>
      <c r="N46" s="212"/>
      <c r="O46" s="57"/>
    </row>
    <row r="47" spans="1:15" s="7" customFormat="1" ht="18.75" customHeight="1">
      <c r="A47" s="207" t="s">
        <v>80</v>
      </c>
      <c r="B47" s="208"/>
      <c r="C47" s="208"/>
      <c r="D47" s="208"/>
      <c r="E47" s="208"/>
      <c r="F47" s="208"/>
      <c r="G47" s="208"/>
      <c r="H47" s="208"/>
      <c r="I47" s="208"/>
      <c r="J47" s="208"/>
      <c r="K47" s="208"/>
      <c r="L47" s="208"/>
      <c r="M47" s="208"/>
      <c r="N47" s="209"/>
      <c r="O47" s="57"/>
    </row>
    <row r="48" spans="1:15">
      <c r="E48" s="1"/>
      <c r="F48" s="1"/>
      <c r="I48" s="1"/>
      <c r="J48" s="1"/>
    </row>
  </sheetData>
  <mergeCells count="40">
    <mergeCell ref="A1:N1"/>
    <mergeCell ref="D34:H34"/>
    <mergeCell ref="I34:L34"/>
    <mergeCell ref="D33:L33"/>
    <mergeCell ref="J3:J4"/>
    <mergeCell ref="E3:F4"/>
    <mergeCell ref="A2:N2"/>
    <mergeCell ref="K3:L4"/>
    <mergeCell ref="M33:N34"/>
    <mergeCell ref="M3:N3"/>
    <mergeCell ref="H3:I4"/>
    <mergeCell ref="D3:D4"/>
    <mergeCell ref="A3:A4"/>
    <mergeCell ref="C3:C4"/>
    <mergeCell ref="A44:N44"/>
    <mergeCell ref="A42:N42"/>
    <mergeCell ref="A43:N43"/>
    <mergeCell ref="A36:C36"/>
    <mergeCell ref="M36:N36"/>
    <mergeCell ref="M35:N35"/>
    <mergeCell ref="A35:C35"/>
    <mergeCell ref="G36:H36"/>
    <mergeCell ref="A33:C34"/>
    <mergeCell ref="G3:G4"/>
    <mergeCell ref="A47:N47"/>
    <mergeCell ref="A45:N45"/>
    <mergeCell ref="A46:N46"/>
    <mergeCell ref="A37:N37"/>
    <mergeCell ref="B3:B4"/>
    <mergeCell ref="A41:N41"/>
    <mergeCell ref="A38:N38"/>
    <mergeCell ref="D35:F35"/>
    <mergeCell ref="K36:L36"/>
    <mergeCell ref="D36:F36"/>
    <mergeCell ref="G35:H35"/>
    <mergeCell ref="I35:J35"/>
    <mergeCell ref="K35:L35"/>
    <mergeCell ref="A40:N40"/>
    <mergeCell ref="A39:N39"/>
    <mergeCell ref="I36:J36"/>
  </mergeCells>
  <phoneticPr fontId="0" type="noConversion"/>
  <printOptions horizontalCentered="1" verticalCentered="1"/>
  <pageMargins left="0" right="0" top="0" bottom="0" header="0" footer="0"/>
  <pageSetup paperSize="9" scale="48" orientation="portrait" r:id="rId1"/>
  <headerFooter alignWithMargins="0">
    <oddFooter>&amp;L&amp;8Dok. No: TB.Yİ.04&amp;C&amp;8Rev. No: 1&amp;R&amp;8Rev. Tarihi: 08.06.2007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Muhittin Tekman</cp:lastModifiedBy>
  <cp:lastPrinted>2019-09-10T13:53:10Z</cp:lastPrinted>
  <dcterms:created xsi:type="dcterms:W3CDTF">1997-07-24T11:06:41Z</dcterms:created>
  <dcterms:modified xsi:type="dcterms:W3CDTF">2019-09-10T13:53:12Z</dcterms:modified>
</cp:coreProperties>
</file>