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5760" windowWidth="8970" windowHeight="9645" tabRatio="601"/>
  </bookViews>
  <sheets>
    <sheet name="SHELL" sheetId="11" r:id="rId1"/>
  </sheets>
  <definedNames>
    <definedName name="_xlnm.Print_Area" localSheetId="0">SHELL!$A$1:$N$33</definedName>
  </definedNames>
  <calcPr calcId="145621"/>
</workbook>
</file>

<file path=xl/calcChain.xml><?xml version="1.0" encoding="utf-8"?>
<calcChain xmlns="http://schemas.openxmlformats.org/spreadsheetml/2006/main">
  <c r="M22" i="11" l="1"/>
  <c r="M21" i="11"/>
  <c r="M7" i="11" l="1"/>
  <c r="M5" i="11"/>
  <c r="I11" i="11"/>
  <c r="I10" i="11"/>
  <c r="M17" i="11"/>
  <c r="I17" i="11"/>
  <c r="I7" i="11"/>
  <c r="M11" i="11"/>
  <c r="M16" i="11"/>
  <c r="M18" i="11"/>
  <c r="M15" i="11"/>
  <c r="M14" i="11"/>
  <c r="M13" i="11"/>
  <c r="M12" i="11"/>
  <c r="M10" i="11"/>
  <c r="M8" i="11"/>
  <c r="M9" i="11"/>
  <c r="M6" i="11"/>
  <c r="I16" i="11"/>
  <c r="I18" i="11"/>
  <c r="I15" i="11"/>
  <c r="I14" i="11"/>
  <c r="I13" i="11"/>
  <c r="I12" i="11"/>
  <c r="I9" i="11"/>
  <c r="I8" i="11"/>
  <c r="I5" i="11"/>
  <c r="I6" i="11"/>
  <c r="J16" i="11" l="1"/>
  <c r="J17" i="11"/>
  <c r="J12" i="11"/>
  <c r="J10" i="11"/>
  <c r="J5" i="11"/>
  <c r="J14" i="11"/>
  <c r="J15" i="11"/>
  <c r="J11" i="11"/>
  <c r="J6" i="11"/>
  <c r="J9" i="11"/>
  <c r="J13" i="11"/>
  <c r="J7" i="11"/>
  <c r="J8" i="11"/>
  <c r="J18" i="11"/>
</calcChain>
</file>

<file path=xl/sharedStrings.xml><?xml version="1.0" encoding="utf-8"?>
<sst xmlns="http://schemas.openxmlformats.org/spreadsheetml/2006/main" count="120" uniqueCount="87">
  <si>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</si>
  <si>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</si>
  <si>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</si>
  <si>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</si>
  <si>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</si>
  <si>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</si>
  <si>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</si>
  <si>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</si>
  <si>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</si>
  <si>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</si>
  <si>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</si>
  <si>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</si>
  <si>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</si>
  <si>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</si>
  <si>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</si>
  <si>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</si>
  <si>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</si>
  <si>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t>5046
kcal/kg</t>
  </si>
  <si>
    <t>4731
kcal/kg</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</si>
  <si>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</si>
  <si>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</si>
  <si>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</si>
  <si>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</si>
  <si>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</si>
  <si>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</si>
  <si>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</si>
  <si>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</si>
  <si>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</si>
  <si>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</si>
  <si>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</si>
  <si>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</si>
  <si>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</si>
  <si>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</si>
  <si>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</si>
  <si>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</si>
  <si>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</si>
  <si>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</si>
  <si>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</si>
  <si>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</si>
  <si>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</si>
  <si>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</si>
  <si>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</si>
  <si>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</si>
  <si>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</si>
  <si>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</si>
  <si>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</si>
  <si>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</si>
  <si>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</si>
  <si>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</si>
  <si>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</si>
  <si>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</si>
  <si>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</si>
  <si>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İstanbul</t>
    </r>
    <r>
      <rPr>
        <b/>
        <sz val="14"/>
        <rFont val="Arial"/>
        <family val="2"/>
        <charset val="162"/>
      </rPr>
      <t xml:space="preserve">
</t>
    </r>
    <r>
      <rPr>
        <b/>
        <sz val="13"/>
        <rFont val="Arial"/>
        <family val="2"/>
        <charset val="162"/>
      </rPr>
      <t>HAKAN KÖMÜR</t>
    </r>
  </si>
  <si>
    <r>
      <t>Kocaeli</t>
    </r>
    <r>
      <rPr>
        <b/>
        <sz val="14"/>
        <rFont val="Arial"/>
        <family val="2"/>
        <charset val="162"/>
      </rPr>
      <t xml:space="preserve">
İZGAZ ENGIE</t>
    </r>
  </si>
  <si>
    <t>Sıra No</t>
  </si>
  <si>
    <r>
      <t>İstanbul Avrupa Yakası</t>
    </r>
    <r>
      <rPr>
        <b/>
        <sz val="14"/>
        <rFont val="Arial"/>
        <family val="2"/>
        <charset val="162"/>
      </rPr>
      <t xml:space="preserve">
SHELL TÜRKİYE</t>
    </r>
  </si>
  <si>
    <t>TESİSAT DERGİSİ - B2B MEDYA - TEKNİK SEKTÖR YAYINCILIĞI</t>
  </si>
  <si>
    <t>0,802400 x 1000
4731 x 0,65</t>
  </si>
  <si>
    <t>0,881106 x 1000
5046 x 0,65</t>
  </si>
  <si>
    <r>
      <t>8,412509 x 1000</t>
    </r>
    <r>
      <rPr>
        <vertAlign val="superscript"/>
        <sz val="11"/>
        <rFont val="Arial"/>
        <family val="2"/>
        <charset val="162"/>
      </rPr>
      <t xml:space="preserve">
</t>
    </r>
    <r>
      <rPr>
        <sz val="11"/>
        <rFont val="Arial"/>
        <family val="2"/>
        <charset val="162"/>
      </rPr>
      <t>11.100 x 1,06</t>
    </r>
  </si>
  <si>
    <r>
      <t>8,500000 x 1000</t>
    </r>
    <r>
      <rPr>
        <vertAlign val="superscript"/>
        <sz val="11"/>
        <rFont val="Arial"/>
        <family val="2"/>
        <charset val="162"/>
      </rPr>
      <t xml:space="preserve">
</t>
    </r>
    <r>
      <rPr>
        <sz val="11"/>
        <rFont val="Arial"/>
        <family val="2"/>
        <charset val="162"/>
      </rPr>
      <t>11.000 x 0,90</t>
    </r>
  </si>
  <si>
    <t>En 
Ucuza 
Göre 
Yakıt Maliyeti 
İndeksi</t>
  </si>
  <si>
    <r>
      <rPr>
        <sz val="11"/>
        <rFont val="Arial"/>
        <family val="2"/>
        <charset val="162"/>
      </rPr>
      <t xml:space="preserve">Değişim </t>
    </r>
    <r>
      <rPr>
        <b/>
        <sz val="11"/>
        <rFont val="Arial"/>
        <family val="2"/>
        <charset val="162"/>
      </rPr>
      <t xml:space="preserve">
Sırası</t>
    </r>
  </si>
  <si>
    <r>
      <t>1,345080 x 1000</t>
    </r>
    <r>
      <rPr>
        <vertAlign val="superscript"/>
        <sz val="11"/>
        <rFont val="Arial"/>
        <family val="2"/>
        <charset val="162"/>
      </rPr>
      <t xml:space="preserve"> 
</t>
    </r>
    <r>
      <rPr>
        <sz val="11"/>
        <rFont val="Arial"/>
        <family val="2"/>
        <charset val="162"/>
      </rPr>
      <t>8250 x 1,07</t>
    </r>
  </si>
  <si>
    <r>
      <t>1,372998 x 1000</t>
    </r>
    <r>
      <rPr>
        <vertAlign val="superscript"/>
        <sz val="11"/>
        <rFont val="Arial"/>
        <family val="2"/>
        <charset val="162"/>
      </rPr>
      <t xml:space="preserve">
</t>
    </r>
    <r>
      <rPr>
        <sz val="11"/>
        <rFont val="Arial"/>
        <family val="2"/>
        <charset val="162"/>
      </rPr>
      <t xml:space="preserve"> 8250 x 1,07</t>
    </r>
  </si>
  <si>
    <r>
      <t>1,401467 x 1000</t>
    </r>
    <r>
      <rPr>
        <vertAlign val="superscript"/>
        <sz val="11"/>
        <rFont val="Arial"/>
        <family val="2"/>
        <charset val="162"/>
      </rPr>
      <t xml:space="preserve">
</t>
    </r>
    <r>
      <rPr>
        <sz val="11"/>
        <rFont val="Arial"/>
        <family val="2"/>
        <charset val="162"/>
      </rPr>
      <t xml:space="preserve"> 8250 x 1,07</t>
    </r>
  </si>
  <si>
    <r>
      <t>1,451366 x 1000</t>
    </r>
    <r>
      <rPr>
        <vertAlign val="superscript"/>
        <sz val="11"/>
        <rFont val="Arial"/>
        <family val="2"/>
        <charset val="162"/>
      </rPr>
      <t xml:space="preserve">
</t>
    </r>
    <r>
      <rPr>
        <sz val="11"/>
        <rFont val="Arial"/>
        <family val="2"/>
        <charset val="162"/>
      </rPr>
      <t>8250 x 1,07</t>
    </r>
  </si>
  <si>
    <t>1,606966 x 1000 
8250 x 1,07</t>
  </si>
  <si>
    <r>
      <t>1,790000 x 1000</t>
    </r>
    <r>
      <rPr>
        <vertAlign val="superscript"/>
        <sz val="11"/>
        <rFont val="Arial"/>
        <family val="2"/>
        <charset val="162"/>
      </rPr>
      <t xml:space="preserve">
</t>
    </r>
    <r>
      <rPr>
        <sz val="11"/>
        <rFont val="Arial"/>
        <family val="2"/>
        <charset val="162"/>
      </rPr>
      <t>7.000 x 0,65</t>
    </r>
  </si>
  <si>
    <r>
      <t>5,210000 x 1000</t>
    </r>
    <r>
      <rPr>
        <vertAlign val="superscript"/>
        <sz val="11"/>
        <rFont val="Arial"/>
        <family val="2"/>
        <charset val="162"/>
      </rPr>
      <t xml:space="preserve">
</t>
    </r>
    <r>
      <rPr>
        <sz val="11"/>
        <rFont val="Arial"/>
        <family val="2"/>
        <charset val="162"/>
      </rPr>
      <t>9.875 x 0,80</t>
    </r>
  </si>
  <si>
    <r>
      <t>0,629094 x 1000</t>
    </r>
    <r>
      <rPr>
        <vertAlign val="superscript"/>
        <sz val="11"/>
        <rFont val="Arial"/>
        <family val="2"/>
        <charset val="162"/>
      </rPr>
      <t xml:space="preserve">
</t>
    </r>
    <r>
      <rPr>
        <sz val="11"/>
        <rFont val="Arial"/>
        <family val="2"/>
        <charset val="162"/>
      </rPr>
      <t>860 x 0,99</t>
    </r>
  </si>
  <si>
    <r>
      <t>0,750671 x 1000</t>
    </r>
    <r>
      <rPr>
        <vertAlign val="superscript"/>
        <sz val="11"/>
        <rFont val="Arial"/>
        <family val="2"/>
        <charset val="162"/>
      </rPr>
      <t xml:space="preserve">
</t>
    </r>
    <r>
      <rPr>
        <sz val="11"/>
        <rFont val="Arial"/>
        <family val="2"/>
        <charset val="162"/>
      </rPr>
      <t>860 x 0,99</t>
    </r>
  </si>
  <si>
    <t xml:space="preserve">03 Ekim 2017
Tarihindeki 
Birim Fiyatları </t>
  </si>
  <si>
    <r>
      <t xml:space="preserve">02 Ekim 2018
</t>
    </r>
    <r>
      <rPr>
        <sz val="12"/>
        <rFont val="Arial"/>
        <family val="2"/>
        <charset val="162"/>
      </rPr>
      <t>Tarihindeki
Birim Fiyat</t>
    </r>
  </si>
  <si>
    <t>02 Ekim 2018
03 Ekim 2017</t>
  </si>
  <si>
    <r>
      <t>02 Ekim 2018</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</si>
  <si>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 xml:space="preserve">(  02 Ekim 2018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</si>
  <si>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4. Doğalgaz</t>
    </r>
    <r>
      <rPr>
        <sz val="11"/>
        <rFont val="Arial"/>
        <family val="2"/>
        <charset val="162"/>
      </rPr>
      <t xml:space="preserve"> fiyatları 01 Ekim 2018 tarihinde yayınlanan 02 Ekim 2018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</si>
  <si>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02 Ekim 2018 tarihinde geçerli olan AYGAZ ve  İPRAGAZ fiyat sirkülerlerinden alınmış fiyatların ortalamasıdır. </t>
    </r>
  </si>
  <si>
    <r>
      <t>6.</t>
    </r>
    <r>
      <rPr>
        <sz val="11"/>
        <rFont val="Arial"/>
        <family val="2"/>
        <charset val="162"/>
      </rPr>
      <t xml:space="preserve"> </t>
    </r>
    <r>
      <rPr>
        <b/>
        <sz val="11"/>
        <rFont val="Arial"/>
        <family val="2"/>
        <charset val="162"/>
      </rPr>
      <t xml:space="preserve">Elektrik </t>
    </r>
    <r>
      <rPr>
        <sz val="11"/>
        <rFont val="Arial"/>
        <family val="2"/>
        <charset val="162"/>
      </rPr>
      <t>birim fiyatları 01 Ekim 2018 tarihinde yayınlanan 02 Ekim 2018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</si>
  <si>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02 Ekim 2018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</si>
  <si>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02 Ekim 2018 tarihinde geçerli olan </t>
    </r>
    <r>
      <rPr>
        <b/>
        <sz val="11"/>
        <rFont val="Arial"/>
        <family val="2"/>
        <charset val="162"/>
      </rPr>
      <t>TKİ - ELİ</t>
    </r>
    <r>
      <rPr>
        <sz val="11"/>
        <rFont val="Arial"/>
        <family val="2"/>
        <charset val="162"/>
      </rPr>
      <t>'nin 01 Ağustos 2018 tarihli Isınma Amaçlı (Torbalanmış) Kömürlerin İstanbul Bayi Depo Satış Fiyatları listesinden alınmış  Soma Kısrakdere; +18 mm Yıkanmış Parça - Torba: 453 TL/ton (KDV Hariç),  +20 mm Yıkanmış Parça - Torba: 506 TL/ton (KDV Hariç) fiyatına nakliye bedeli (114,05 TL/ton) ve %15 bayi kar marjı eklenmiş olan KDV'li fiyattır. Alt ısıl değerler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</si>
  <si>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02 Ekim 2018 tarihinde geçerli olan </t>
    </r>
    <r>
      <rPr>
        <b/>
        <sz val="11"/>
        <rFont val="Arial"/>
        <family val="2"/>
        <charset val="162"/>
      </rPr>
      <t>portakal tipi</t>
    </r>
    <r>
      <rPr>
        <sz val="11"/>
        <rFont val="Arial"/>
        <family val="2"/>
        <charset val="162"/>
      </rPr>
      <t xml:space="preserve"> </t>
    </r>
    <r>
      <rPr>
        <b/>
        <sz val="11"/>
        <rFont val="Arial"/>
        <family val="2"/>
        <charset val="162"/>
      </rPr>
      <t xml:space="preserve">ithal linyit </t>
    </r>
    <r>
      <rPr>
        <sz val="11"/>
        <rFont val="Arial"/>
        <family val="2"/>
        <charset val="162"/>
      </rPr>
      <t>için nakliye ücreti ve KDV dahil bayi satış fiyatı 37,925 TL/25 kg.torba veya 1790 TL/ton'dur.</t>
    </r>
  </si>
  <si>
    <r>
      <t xml:space="preserve">Yıllık 
</t>
    </r>
    <r>
      <rPr>
        <b/>
        <sz val="16"/>
        <rFont val="Arial"/>
        <family val="2"/>
        <charset val="162"/>
      </rPr>
      <t>Değişim</t>
    </r>
    <r>
      <rPr>
        <sz val="16"/>
        <rFont val="Arial"/>
        <family val="2"/>
        <charset val="162"/>
      </rPr>
      <t xml:space="preserve"> Oranı</t>
    </r>
  </si>
  <si>
    <r>
      <t xml:space="preserve">01 Ekim </t>
    </r>
    <r>
      <rPr>
        <b/>
        <sz val="16"/>
        <rFont val="Arial"/>
        <family val="2"/>
        <charset val="162"/>
      </rPr>
      <t>2018</t>
    </r>
    <r>
      <rPr>
        <sz val="16"/>
        <rFont val="Arial"/>
        <family val="2"/>
        <charset val="162"/>
      </rPr>
      <t xml:space="preserve"> tarihinde</t>
    </r>
  </si>
  <si>
    <r>
      <t xml:space="preserve">02 Ekim </t>
    </r>
    <r>
      <rPr>
        <b/>
        <sz val="16"/>
        <rFont val="Arial"/>
        <family val="2"/>
        <charset val="162"/>
      </rPr>
      <t>2017</t>
    </r>
    <r>
      <rPr>
        <sz val="16"/>
        <rFont val="Arial"/>
        <family val="2"/>
        <charset val="162"/>
      </rPr>
      <t xml:space="preserve"> tarihinde</t>
    </r>
  </si>
  <si>
    <r>
      <t>7,467456 x 1000</t>
    </r>
    <r>
      <rPr>
        <vertAlign val="superscript"/>
        <sz val="11"/>
        <rFont val="Arial"/>
        <family val="2"/>
        <charset val="162"/>
      </rPr>
      <t xml:space="preserve">
</t>
    </r>
    <r>
      <rPr>
        <sz val="11"/>
        <rFont val="Arial"/>
        <family val="2"/>
        <charset val="162"/>
      </rPr>
      <t>10.256 x 0,84</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</si>
</sst>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23">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u/>
      <sz val="14"/>
      <name val="Arial"/>
      <family val="2"/>
      <charset val="162"/>
    </font>
    <font>
      <b/>
      <sz val="14"/>
      <color theme="0"/>
      <name val="Arial"/>
      <family val="2"/>
      <charset val="162"/>
    </font>
  </fonts>
  <fills count="23">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rgb="FFFFFF00"/>
        <bgColor indexed="64"/>
      </patternFill>
    </fill>
    <fill>
      <patternFill patternType="solid">
        <fgColor rgb="FFC1E0FF"/>
        <bgColor indexed="64"/>
      </patternFill>
    </fill>
    <fill>
      <patternFill patternType="solid">
        <fgColor rgb="FF93DEED"/>
        <bgColor indexed="64"/>
      </patternFill>
    </fill>
    <fill>
      <patternFill patternType="solid">
        <fgColor rgb="FF6CD2E6"/>
        <bgColor indexed="64"/>
      </patternFill>
    </fill>
    <fill>
      <patternFill patternType="solid">
        <fgColor rgb="FFFCD9BC"/>
        <bgColor indexed="64"/>
      </patternFill>
    </fill>
    <fill>
      <patternFill patternType="solid">
        <fgColor rgb="FFFBC99F"/>
        <bgColor indexed="64"/>
      </patternFill>
    </fill>
    <fill>
      <patternFill patternType="solid">
        <fgColor rgb="FFDFD9E7"/>
        <bgColor indexed="64"/>
      </patternFill>
    </fill>
    <fill>
      <patternFill patternType="solid">
        <fgColor rgb="FFCABFD7"/>
        <bgColor indexed="64"/>
      </patternFill>
    </fill>
    <fill>
      <patternFill patternType="solid">
        <fgColor rgb="FF05FF76"/>
        <bgColor indexed="64"/>
      </patternFill>
    </fill>
    <fill>
      <patternFill patternType="solid">
        <fgColor rgb="FFA7FFCF"/>
        <bgColor indexed="64"/>
      </patternFill>
    </fill>
    <fill>
      <patternFill patternType="solid">
        <fgColor rgb="FFFFFFB3"/>
        <bgColor indexed="64"/>
      </patternFill>
    </fill>
    <fill>
      <patternFill patternType="solid">
        <fgColor rgb="FFFFFFDD"/>
        <bgColor indexed="64"/>
      </patternFill>
    </fill>
    <fill>
      <patternFill patternType="solid">
        <fgColor rgb="FFFFFA19"/>
        <bgColor indexed="64"/>
      </patternFill>
    </fill>
    <fill>
      <patternFill patternType="solid">
        <fgColor rgb="FFFAF400"/>
        <bgColor indexed="64"/>
      </patternFill>
    </fill>
    <fill>
      <patternFill patternType="solid">
        <fgColor rgb="FFFFFC7D"/>
        <bgColor indexed="64"/>
      </patternFill>
    </fill>
    <fill>
      <patternFill patternType="solid">
        <fgColor theme="9" tint="0.79998168889431442"/>
        <bgColor indexed="64"/>
      </patternFill>
    </fill>
    <fill>
      <patternFill patternType="solid">
        <fgColor rgb="FFFBCFAB"/>
        <bgColor indexed="64"/>
      </patternFill>
    </fill>
    <fill>
      <patternFill patternType="solid">
        <fgColor rgb="FF2CE3FC"/>
        <bgColor indexed="64"/>
      </patternFill>
    </fill>
    <fill>
      <patternFill patternType="solid">
        <fgColor rgb="FFEC700A"/>
        <bgColor indexed="64"/>
      </patternFill>
    </fill>
  </fills>
  <borders count="73">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bottom style="hair">
        <color indexed="64"/>
      </bottom>
      <diagonal/>
    </border>
    <border>
      <left style="thin">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292">
    <xf numFmtId="0" fontId="0" fillId="0" borderId="0" xfId="0"/>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8" fillId="0" borderId="0" xfId="0" applyFont="1" applyFill="1"/>
    <xf numFmtId="0" fontId="18" fillId="0" borderId="0" xfId="0" applyFont="1" applyFill="1" applyAlignment="1">
      <alignment horizontal="left"/>
    </xf>
    <xf numFmtId="0" fontId="17" fillId="0" borderId="0" xfId="0" applyFont="1" applyFill="1"/>
    <xf numFmtId="0" fontId="21" fillId="0" borderId="0" xfId="0" applyFont="1" applyFill="1"/>
    <xf numFmtId="10" fontId="7" fillId="0" borderId="0" xfId="0" applyNumberFormat="1" applyFont="1" applyFill="1"/>
    <xf numFmtId="0" fontId="7" fillId="5" borderId="8" xfId="0" applyFont="1" applyFill="1" applyBorder="1" applyAlignment="1">
      <alignment horizontal="center" vertical="center"/>
    </xf>
    <xf numFmtId="0" fontId="7" fillId="5" borderId="13" xfId="0" applyFont="1" applyFill="1" applyBorder="1" applyAlignment="1">
      <alignment horizontal="center" vertical="center" wrapText="1"/>
    </xf>
    <xf numFmtId="3" fontId="7" fillId="5" borderId="4" xfId="0" applyNumberFormat="1" applyFont="1" applyFill="1" applyBorder="1" applyAlignment="1">
      <alignment vertical="center" wrapText="1"/>
    </xf>
    <xf numFmtId="9" fontId="7" fillId="5" borderId="9" xfId="0" applyNumberFormat="1" applyFont="1" applyFill="1" applyBorder="1" applyAlignment="1">
      <alignment horizontal="center" vertical="center"/>
    </xf>
    <xf numFmtId="0" fontId="5" fillId="5" borderId="6" xfId="0" applyFont="1" applyFill="1" applyBorder="1" applyAlignment="1">
      <alignment horizontal="center" vertical="center" wrapText="1"/>
    </xf>
    <xf numFmtId="167" fontId="10" fillId="5" borderId="9" xfId="0" applyNumberFormat="1" applyFont="1" applyFill="1" applyBorder="1" applyAlignment="1">
      <alignment horizontal="center" vertical="center"/>
    </xf>
    <xf numFmtId="0" fontId="7" fillId="6" borderId="6" xfId="0" applyFont="1" applyFill="1" applyBorder="1" applyAlignment="1">
      <alignment horizontal="center" vertical="center"/>
    </xf>
    <xf numFmtId="0" fontId="7" fillId="6" borderId="13" xfId="0" applyFont="1" applyFill="1" applyBorder="1" applyAlignment="1">
      <alignment horizontal="center" vertical="center" wrapText="1"/>
    </xf>
    <xf numFmtId="3" fontId="7" fillId="6" borderId="4" xfId="0" applyNumberFormat="1" applyFont="1" applyFill="1" applyBorder="1" applyAlignment="1">
      <alignment vertical="center" wrapText="1"/>
    </xf>
    <xf numFmtId="9" fontId="7" fillId="6" borderId="9" xfId="0" applyNumberFormat="1" applyFont="1" applyFill="1" applyBorder="1" applyAlignment="1">
      <alignment horizontal="center" vertical="center"/>
    </xf>
    <xf numFmtId="0" fontId="5" fillId="6" borderId="6" xfId="0" applyFont="1" applyFill="1" applyBorder="1" applyAlignment="1">
      <alignment horizontal="center" vertical="center" wrapText="1"/>
    </xf>
    <xf numFmtId="167" fontId="10" fillId="6" borderId="9" xfId="0" applyNumberFormat="1" applyFont="1" applyFill="1" applyBorder="1" applyAlignment="1">
      <alignment horizontal="center" vertical="center"/>
    </xf>
    <xf numFmtId="0" fontId="7" fillId="7" borderId="6" xfId="0" applyFont="1" applyFill="1" applyBorder="1" applyAlignment="1">
      <alignment horizontal="center" vertical="center"/>
    </xf>
    <xf numFmtId="0" fontId="7" fillId="7" borderId="4" xfId="0" applyFont="1" applyFill="1" applyBorder="1" applyAlignment="1">
      <alignment horizontal="center" vertical="center" wrapText="1"/>
    </xf>
    <xf numFmtId="0" fontId="7" fillId="7" borderId="4" xfId="0" applyFont="1" applyFill="1" applyBorder="1" applyAlignment="1">
      <alignment vertical="center" wrapText="1"/>
    </xf>
    <xf numFmtId="9" fontId="7" fillId="7" borderId="9" xfId="0" applyNumberFormat="1" applyFont="1" applyFill="1" applyBorder="1" applyAlignment="1">
      <alignment horizontal="center" vertical="center"/>
    </xf>
    <xf numFmtId="0" fontId="5" fillId="7" borderId="6" xfId="0" applyFont="1" applyFill="1" applyBorder="1" applyAlignment="1">
      <alignment horizontal="center" vertical="center" wrapText="1"/>
    </xf>
    <xf numFmtId="0" fontId="7" fillId="8" borderId="8" xfId="0" applyFont="1" applyFill="1" applyBorder="1" applyAlignment="1">
      <alignment horizontal="center" vertical="center"/>
    </xf>
    <xf numFmtId="0" fontId="7" fillId="8" borderId="5" xfId="0" applyFont="1" applyFill="1" applyBorder="1" applyAlignment="1">
      <alignment horizontal="center" vertical="center" wrapText="1"/>
    </xf>
    <xf numFmtId="0" fontId="7" fillId="8" borderId="5" xfId="0" applyFont="1" applyFill="1" applyBorder="1" applyAlignment="1">
      <alignment vertical="center" wrapText="1"/>
    </xf>
    <xf numFmtId="9" fontId="7" fillId="8" borderId="12" xfId="0" applyNumberFormat="1" applyFont="1" applyFill="1" applyBorder="1" applyAlignment="1">
      <alignment horizontal="center" vertical="center"/>
    </xf>
    <xf numFmtId="0" fontId="5" fillId="8" borderId="8" xfId="0" applyFont="1" applyFill="1" applyBorder="1" applyAlignment="1">
      <alignment horizontal="center" vertical="center" wrapText="1"/>
    </xf>
    <xf numFmtId="0" fontId="7" fillId="10" borderId="6" xfId="0" applyFont="1" applyFill="1" applyBorder="1" applyAlignment="1">
      <alignment horizontal="center" vertical="center"/>
    </xf>
    <xf numFmtId="0" fontId="7" fillId="10" borderId="5" xfId="0" applyFont="1" applyFill="1" applyBorder="1" applyAlignment="1">
      <alignment horizontal="center" vertical="center" wrapText="1"/>
    </xf>
    <xf numFmtId="0" fontId="7" fillId="10" borderId="5" xfId="0" applyFont="1" applyFill="1" applyBorder="1" applyAlignment="1">
      <alignment vertical="center" wrapText="1"/>
    </xf>
    <xf numFmtId="9" fontId="7" fillId="10" borderId="12" xfId="0" applyNumberFormat="1" applyFont="1" applyFill="1" applyBorder="1" applyAlignment="1">
      <alignment horizontal="center" vertical="center"/>
    </xf>
    <xf numFmtId="0" fontId="5" fillId="10" borderId="8" xfId="0" applyFont="1" applyFill="1" applyBorder="1" applyAlignment="1">
      <alignment horizontal="center" vertical="center" wrapText="1"/>
    </xf>
    <xf numFmtId="0" fontId="7" fillId="11" borderId="5" xfId="0" applyFont="1" applyFill="1" applyBorder="1" applyAlignment="1">
      <alignment horizontal="center" vertical="center" wrapText="1"/>
    </xf>
    <xf numFmtId="0" fontId="7" fillId="11" borderId="5" xfId="0" applyFont="1" applyFill="1" applyBorder="1" applyAlignment="1">
      <alignment vertical="center" wrapText="1"/>
    </xf>
    <xf numFmtId="9" fontId="7" fillId="11" borderId="12" xfId="0" applyNumberFormat="1" applyFont="1" applyFill="1" applyBorder="1" applyAlignment="1">
      <alignment horizontal="center" vertical="center"/>
    </xf>
    <xf numFmtId="0" fontId="5" fillId="11" borderId="8" xfId="0" applyFont="1" applyFill="1" applyBorder="1" applyAlignment="1">
      <alignment horizontal="center" vertical="center" wrapText="1"/>
    </xf>
    <xf numFmtId="0" fontId="7" fillId="13" borderId="5" xfId="0" applyFont="1" applyFill="1" applyBorder="1" applyAlignment="1">
      <alignment horizontal="center" vertical="center" wrapText="1"/>
    </xf>
    <xf numFmtId="0" fontId="7" fillId="13" borderId="5" xfId="0" applyFont="1" applyFill="1" applyBorder="1" applyAlignment="1">
      <alignment vertical="center" wrapText="1"/>
    </xf>
    <xf numFmtId="9" fontId="7" fillId="13" borderId="12" xfId="0" applyNumberFormat="1" applyFont="1" applyFill="1" applyBorder="1" applyAlignment="1">
      <alignment horizontal="center" vertical="center"/>
    </xf>
    <xf numFmtId="0" fontId="5" fillId="13" borderId="8" xfId="0" applyFont="1" applyFill="1" applyBorder="1" applyAlignment="1">
      <alignment horizontal="center" vertical="center" wrapText="1"/>
    </xf>
    <xf numFmtId="0" fontId="7" fillId="13" borderId="8" xfId="0" applyFont="1" applyFill="1" applyBorder="1" applyAlignment="1">
      <alignment horizontal="center" vertical="center"/>
    </xf>
    <xf numFmtId="164" fontId="3" fillId="13" borderId="12" xfId="0" applyNumberFormat="1" applyFont="1" applyFill="1" applyBorder="1" applyAlignment="1">
      <alignment horizontal="right" vertical="center" wrapText="1"/>
    </xf>
    <xf numFmtId="164" fontId="3" fillId="10" borderId="12" xfId="0" applyNumberFormat="1" applyFont="1" applyFill="1" applyBorder="1" applyAlignment="1">
      <alignment horizontal="right" vertical="center" wrapText="1"/>
    </xf>
    <xf numFmtId="164" fontId="3" fillId="11" borderId="12" xfId="0" applyNumberFormat="1" applyFont="1" applyFill="1" applyBorder="1" applyAlignment="1">
      <alignment horizontal="right" vertical="center" wrapText="1"/>
    </xf>
    <xf numFmtId="164" fontId="3" fillId="5" borderId="12" xfId="0" applyNumberFormat="1" applyFont="1" applyFill="1" applyBorder="1" applyAlignment="1">
      <alignment horizontal="right" vertical="center" wrapText="1"/>
    </xf>
    <xf numFmtId="164" fontId="3" fillId="6" borderId="12" xfId="0" applyNumberFormat="1" applyFont="1" applyFill="1" applyBorder="1" applyAlignment="1">
      <alignment horizontal="right" vertical="center" wrapText="1"/>
    </xf>
    <xf numFmtId="164" fontId="3" fillId="7" borderId="9" xfId="0" applyNumberFormat="1" applyFont="1" applyFill="1" applyBorder="1" applyAlignment="1">
      <alignment horizontal="right" vertical="center" wrapText="1"/>
    </xf>
    <xf numFmtId="164" fontId="3" fillId="8" borderId="12" xfId="0" applyNumberFormat="1" applyFont="1" applyFill="1" applyBorder="1" applyAlignment="1">
      <alignment horizontal="right" vertical="center" wrapText="1"/>
    </xf>
    <xf numFmtId="0" fontId="7" fillId="5" borderId="3"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7" fillId="10" borderId="3" xfId="0" applyFont="1" applyFill="1" applyBorder="1" applyAlignment="1">
      <alignment horizontal="center" vertical="center" wrapText="1"/>
    </xf>
    <xf numFmtId="0" fontId="7" fillId="11" borderId="3" xfId="0" applyFont="1" applyFill="1" applyBorder="1" applyAlignment="1">
      <alignment horizontal="center" vertical="center" wrapText="1"/>
    </xf>
    <xf numFmtId="0" fontId="7" fillId="13" borderId="3"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3" fillId="8" borderId="10" xfId="0" applyFont="1" applyFill="1" applyBorder="1" applyAlignment="1">
      <alignment horizontal="center" vertical="center" wrapText="1"/>
    </xf>
    <xf numFmtId="0" fontId="3" fillId="10" borderId="10" xfId="0" applyFont="1" applyFill="1" applyBorder="1" applyAlignment="1">
      <alignment horizontal="center" vertical="center" wrapText="1"/>
    </xf>
    <xf numFmtId="0" fontId="3" fillId="11" borderId="10" xfId="0" applyFont="1" applyFill="1" applyBorder="1" applyAlignment="1">
      <alignment horizontal="center" vertical="center" wrapText="1"/>
    </xf>
    <xf numFmtId="0" fontId="3" fillId="13" borderId="10" xfId="0" applyFont="1" applyFill="1" applyBorder="1" applyAlignment="1">
      <alignment horizontal="center" vertical="center" wrapText="1"/>
    </xf>
    <xf numFmtId="0" fontId="7" fillId="14" borderId="8" xfId="0" applyFont="1" applyFill="1" applyBorder="1" applyAlignment="1">
      <alignment horizontal="center" vertical="center"/>
    </xf>
    <xf numFmtId="0" fontId="3" fillId="14" borderId="10" xfId="0" applyFont="1" applyFill="1" applyBorder="1" applyAlignment="1">
      <alignment horizontal="center" vertical="center" wrapText="1"/>
    </xf>
    <xf numFmtId="0" fontId="7" fillId="14" borderId="3" xfId="0" applyFont="1" applyFill="1" applyBorder="1" applyAlignment="1">
      <alignment horizontal="center" vertical="center" wrapText="1"/>
    </xf>
    <xf numFmtId="0" fontId="7" fillId="14" borderId="5" xfId="0" applyFont="1" applyFill="1" applyBorder="1" applyAlignment="1">
      <alignment horizontal="center" vertical="center" wrapText="1"/>
    </xf>
    <xf numFmtId="0" fontId="7" fillId="14" borderId="5" xfId="0" applyFont="1" applyFill="1" applyBorder="1" applyAlignment="1">
      <alignment vertical="center" wrapText="1"/>
    </xf>
    <xf numFmtId="9" fontId="7" fillId="14" borderId="9" xfId="0" applyNumberFormat="1" applyFont="1" applyFill="1" applyBorder="1" applyAlignment="1">
      <alignment horizontal="center" vertical="center"/>
    </xf>
    <xf numFmtId="164" fontId="3" fillId="14" borderId="9" xfId="0" applyNumberFormat="1" applyFont="1" applyFill="1" applyBorder="1" applyAlignment="1">
      <alignment horizontal="right" vertical="center" wrapText="1"/>
    </xf>
    <xf numFmtId="0" fontId="7" fillId="15" borderId="6" xfId="0" applyFont="1" applyFill="1" applyBorder="1" applyAlignment="1">
      <alignment horizontal="center" vertical="center"/>
    </xf>
    <xf numFmtId="0" fontId="3" fillId="15" borderId="10" xfId="0" applyFont="1" applyFill="1" applyBorder="1" applyAlignment="1">
      <alignment horizontal="center" vertical="center" wrapText="1"/>
    </xf>
    <xf numFmtId="0" fontId="7" fillId="15" borderId="2" xfId="0" applyFont="1" applyFill="1" applyBorder="1" applyAlignment="1">
      <alignment horizontal="center" vertical="center" wrapText="1"/>
    </xf>
    <xf numFmtId="0" fontId="7" fillId="15" borderId="4" xfId="0" applyFont="1" applyFill="1" applyBorder="1" applyAlignment="1">
      <alignment horizontal="center" vertical="center" wrapText="1"/>
    </xf>
    <xf numFmtId="164" fontId="3" fillId="15" borderId="12" xfId="0" applyNumberFormat="1" applyFont="1" applyFill="1" applyBorder="1" applyAlignment="1">
      <alignment horizontal="right" vertical="center" wrapText="1"/>
    </xf>
    <xf numFmtId="0" fontId="7" fillId="15" borderId="4" xfId="0" applyFont="1" applyFill="1" applyBorder="1" applyAlignment="1">
      <alignment vertical="center" wrapText="1"/>
    </xf>
    <xf numFmtId="9" fontId="7" fillId="15" borderId="9" xfId="0" applyNumberFormat="1" applyFont="1" applyFill="1" applyBorder="1" applyAlignment="1">
      <alignment horizontal="center" vertical="center"/>
    </xf>
    <xf numFmtId="0" fontId="5" fillId="15" borderId="6" xfId="0" applyFont="1" applyFill="1" applyBorder="1" applyAlignment="1">
      <alignment horizontal="center" vertical="center" wrapText="1"/>
    </xf>
    <xf numFmtId="0" fontId="7" fillId="16" borderId="8" xfId="0" applyFont="1" applyFill="1" applyBorder="1" applyAlignment="1">
      <alignment horizontal="center" vertical="center"/>
    </xf>
    <xf numFmtId="0" fontId="3" fillId="16" borderId="10" xfId="0" applyFont="1" applyFill="1" applyBorder="1" applyAlignment="1">
      <alignment horizontal="center" vertical="center" wrapText="1"/>
    </xf>
    <xf numFmtId="0" fontId="7" fillId="16" borderId="3" xfId="0" applyFont="1" applyFill="1" applyBorder="1" applyAlignment="1">
      <alignment horizontal="center" vertical="center" wrapText="1"/>
    </xf>
    <xf numFmtId="0" fontId="7" fillId="16" borderId="5" xfId="0" applyFont="1" applyFill="1" applyBorder="1" applyAlignment="1">
      <alignment horizontal="center" vertical="center" wrapText="1"/>
    </xf>
    <xf numFmtId="164" fontId="3" fillId="16" borderId="9" xfId="0" applyNumberFormat="1" applyFont="1" applyFill="1" applyBorder="1" applyAlignment="1">
      <alignment horizontal="right" vertical="center" wrapText="1"/>
    </xf>
    <xf numFmtId="0" fontId="7" fillId="16" borderId="5" xfId="0" applyFont="1" applyFill="1" applyBorder="1" applyAlignment="1">
      <alignment vertical="center" wrapText="1"/>
    </xf>
    <xf numFmtId="9" fontId="7" fillId="16" borderId="9" xfId="0" applyNumberFormat="1" applyFont="1" applyFill="1" applyBorder="1" applyAlignment="1">
      <alignment horizontal="center" vertical="center"/>
    </xf>
    <xf numFmtId="0" fontId="5" fillId="16" borderId="8" xfId="0" applyFont="1" applyFill="1" applyBorder="1" applyAlignment="1">
      <alignment horizontal="center" vertical="center" wrapText="1"/>
    </xf>
    <xf numFmtId="0" fontId="7" fillId="17" borderId="6" xfId="0" applyFont="1" applyFill="1" applyBorder="1" applyAlignment="1">
      <alignment horizontal="center" vertical="center"/>
    </xf>
    <xf numFmtId="0" fontId="3" fillId="17" borderId="10" xfId="0" applyFont="1" applyFill="1" applyBorder="1" applyAlignment="1">
      <alignment horizontal="center" vertical="center" wrapText="1"/>
    </xf>
    <xf numFmtId="0" fontId="7" fillId="17" borderId="3" xfId="0" applyFont="1" applyFill="1" applyBorder="1" applyAlignment="1">
      <alignment horizontal="center" vertical="center" wrapText="1"/>
    </xf>
    <xf numFmtId="0" fontId="7" fillId="17" borderId="5" xfId="0" applyFont="1" applyFill="1" applyBorder="1" applyAlignment="1">
      <alignment horizontal="center" vertical="center" wrapText="1"/>
    </xf>
    <xf numFmtId="164" fontId="3" fillId="17" borderId="12" xfId="0" applyNumberFormat="1" applyFont="1" applyFill="1" applyBorder="1" applyAlignment="1">
      <alignment horizontal="right" vertical="center" wrapText="1"/>
    </xf>
    <xf numFmtId="0" fontId="7" fillId="17" borderId="5" xfId="0" applyFont="1" applyFill="1" applyBorder="1" applyAlignment="1">
      <alignment vertical="center" wrapText="1"/>
    </xf>
    <xf numFmtId="9" fontId="7" fillId="17" borderId="9" xfId="0" applyNumberFormat="1" applyFont="1" applyFill="1" applyBorder="1" applyAlignment="1">
      <alignment horizontal="center" vertical="center"/>
    </xf>
    <xf numFmtId="0" fontId="5" fillId="17" borderId="8" xfId="0" applyFont="1" applyFill="1" applyBorder="1" applyAlignment="1">
      <alignment horizontal="center" vertical="center" wrapText="1"/>
    </xf>
    <xf numFmtId="0" fontId="7" fillId="18" borderId="6" xfId="0" applyFont="1" applyFill="1" applyBorder="1" applyAlignment="1">
      <alignment horizontal="center" vertical="center"/>
    </xf>
    <xf numFmtId="0" fontId="3" fillId="18" borderId="10" xfId="0" applyFont="1" applyFill="1" applyBorder="1" applyAlignment="1">
      <alignment horizontal="center" vertical="center" wrapText="1"/>
    </xf>
    <xf numFmtId="0" fontId="7" fillId="18" borderId="2" xfId="0" applyFont="1" applyFill="1" applyBorder="1" applyAlignment="1">
      <alignment horizontal="center" vertical="center" wrapText="1"/>
    </xf>
    <xf numFmtId="0" fontId="7" fillId="18" borderId="4" xfId="0" applyFont="1" applyFill="1" applyBorder="1" applyAlignment="1">
      <alignment horizontal="center" vertical="center" wrapText="1"/>
    </xf>
    <xf numFmtId="164" fontId="3" fillId="18" borderId="9" xfId="0" applyNumberFormat="1" applyFont="1" applyFill="1" applyBorder="1" applyAlignment="1">
      <alignment horizontal="right" vertical="center" wrapText="1"/>
    </xf>
    <xf numFmtId="0" fontId="7" fillId="18" borderId="4" xfId="0" applyFont="1" applyFill="1" applyBorder="1" applyAlignment="1">
      <alignment vertical="center" wrapText="1"/>
    </xf>
    <xf numFmtId="9" fontId="7" fillId="18" borderId="9" xfId="0" applyNumberFormat="1" applyFont="1" applyFill="1" applyBorder="1" applyAlignment="1">
      <alignment horizontal="center" vertical="center"/>
    </xf>
    <xf numFmtId="0" fontId="5" fillId="18" borderId="6" xfId="0" applyFont="1" applyFill="1" applyBorder="1" applyAlignment="1">
      <alignment horizontal="center" vertical="center" wrapText="1"/>
    </xf>
    <xf numFmtId="0" fontId="5" fillId="15" borderId="13" xfId="0" applyFont="1" applyFill="1" applyBorder="1" applyAlignment="1">
      <alignment vertical="center" wrapText="1"/>
    </xf>
    <xf numFmtId="0" fontId="5" fillId="14" borderId="13" xfId="0" applyFont="1" applyFill="1" applyBorder="1" applyAlignment="1">
      <alignment vertical="center" wrapText="1"/>
    </xf>
    <xf numFmtId="0" fontId="5" fillId="18" borderId="13" xfId="0" applyFont="1" applyFill="1" applyBorder="1" applyAlignment="1">
      <alignment vertical="center" wrapText="1"/>
    </xf>
    <xf numFmtId="0" fontId="5" fillId="16" borderId="11" xfId="0" applyFont="1" applyFill="1" applyBorder="1" applyAlignment="1">
      <alignment vertical="center" wrapText="1"/>
    </xf>
    <xf numFmtId="0" fontId="5" fillId="17" borderId="11" xfId="0" applyFont="1" applyFill="1" applyBorder="1" applyAlignment="1">
      <alignment vertical="center" wrapText="1"/>
    </xf>
    <xf numFmtId="3" fontId="5" fillId="5" borderId="13" xfId="0" applyNumberFormat="1" applyFont="1" applyFill="1" applyBorder="1" applyAlignment="1">
      <alignment vertical="center" wrapText="1"/>
    </xf>
    <xf numFmtId="3" fontId="5" fillId="6" borderId="13" xfId="0" applyNumberFormat="1" applyFont="1" applyFill="1" applyBorder="1" applyAlignment="1">
      <alignment vertical="center" wrapText="1"/>
    </xf>
    <xf numFmtId="0" fontId="5" fillId="7" borderId="11" xfId="0" applyFont="1" applyFill="1" applyBorder="1" applyAlignment="1">
      <alignment vertical="center" wrapText="1"/>
    </xf>
    <xf numFmtId="0" fontId="5" fillId="8" borderId="11" xfId="0" applyFont="1" applyFill="1" applyBorder="1" applyAlignment="1">
      <alignment vertical="center" wrapText="1"/>
    </xf>
    <xf numFmtId="0" fontId="5" fillId="10" borderId="11" xfId="0" applyFont="1" applyFill="1" applyBorder="1" applyAlignment="1">
      <alignment vertical="center" wrapText="1"/>
    </xf>
    <xf numFmtId="0" fontId="5" fillId="11" borderId="11" xfId="0" applyFont="1" applyFill="1" applyBorder="1" applyAlignment="1">
      <alignment vertical="center" wrapText="1"/>
    </xf>
    <xf numFmtId="0" fontId="5" fillId="13" borderId="11" xfId="0" applyFont="1" applyFill="1" applyBorder="1" applyAlignment="1">
      <alignment vertical="center" wrapText="1"/>
    </xf>
    <xf numFmtId="0" fontId="5" fillId="0" borderId="15" xfId="0" applyFont="1" applyFill="1" applyBorder="1" applyAlignment="1">
      <alignment horizontal="center" vertical="center" wrapText="1"/>
    </xf>
    <xf numFmtId="168" fontId="10" fillId="15" borderId="10" xfId="0" applyNumberFormat="1" applyFont="1" applyFill="1" applyBorder="1" applyAlignment="1">
      <alignment horizontal="center" vertical="center"/>
    </xf>
    <xf numFmtId="168" fontId="10" fillId="14" borderId="10" xfId="0" applyNumberFormat="1" applyFont="1" applyFill="1" applyBorder="1" applyAlignment="1">
      <alignment horizontal="center" vertical="center"/>
    </xf>
    <xf numFmtId="168" fontId="10" fillId="18" borderId="7" xfId="0" applyNumberFormat="1" applyFont="1" applyFill="1" applyBorder="1" applyAlignment="1">
      <alignment horizontal="center" vertical="center"/>
    </xf>
    <xf numFmtId="168" fontId="10" fillId="16" borderId="10" xfId="0" applyNumberFormat="1" applyFont="1" applyFill="1" applyBorder="1" applyAlignment="1">
      <alignment horizontal="center" vertical="center"/>
    </xf>
    <xf numFmtId="168" fontId="10" fillId="17" borderId="10" xfId="0" applyNumberFormat="1" applyFont="1" applyFill="1" applyBorder="1" applyAlignment="1">
      <alignment horizontal="center" vertical="center"/>
    </xf>
    <xf numFmtId="168" fontId="10" fillId="5" borderId="10" xfId="0" applyNumberFormat="1" applyFont="1" applyFill="1" applyBorder="1" applyAlignment="1">
      <alignment horizontal="center" vertical="center"/>
    </xf>
    <xf numFmtId="168" fontId="10" fillId="6" borderId="10" xfId="0" applyNumberFormat="1" applyFont="1" applyFill="1" applyBorder="1" applyAlignment="1">
      <alignment horizontal="center" vertical="center"/>
    </xf>
    <xf numFmtId="168" fontId="10" fillId="7" borderId="7" xfId="0" applyNumberFormat="1" applyFont="1" applyFill="1" applyBorder="1" applyAlignment="1">
      <alignment horizontal="center" vertical="center"/>
    </xf>
    <xf numFmtId="168" fontId="10" fillId="8" borderId="10" xfId="0" applyNumberFormat="1" applyFont="1" applyFill="1" applyBorder="1" applyAlignment="1">
      <alignment horizontal="center" vertical="center"/>
    </xf>
    <xf numFmtId="168" fontId="10" fillId="10" borderId="10" xfId="0" applyNumberFormat="1" applyFont="1" applyFill="1" applyBorder="1" applyAlignment="1">
      <alignment horizontal="center" vertical="center"/>
    </xf>
    <xf numFmtId="168" fontId="10" fillId="11" borderId="10" xfId="0" applyNumberFormat="1" applyFont="1" applyFill="1" applyBorder="1" applyAlignment="1">
      <alignment horizontal="center" vertical="center"/>
    </xf>
    <xf numFmtId="168" fontId="10" fillId="13" borderId="10" xfId="0" applyNumberFormat="1" applyFont="1" applyFill="1" applyBorder="1" applyAlignment="1">
      <alignment horizontal="center" vertical="center"/>
    </xf>
    <xf numFmtId="167" fontId="10" fillId="15" borderId="9" xfId="0" applyNumberFormat="1" applyFont="1" applyFill="1" applyBorder="1" applyAlignment="1">
      <alignment horizontal="center" vertical="center"/>
    </xf>
    <xf numFmtId="167" fontId="10" fillId="14" borderId="9" xfId="0" applyNumberFormat="1" applyFont="1" applyFill="1" applyBorder="1" applyAlignment="1">
      <alignment horizontal="center" vertical="center"/>
    </xf>
    <xf numFmtId="167" fontId="10" fillId="18" borderId="9" xfId="0" applyNumberFormat="1" applyFont="1" applyFill="1" applyBorder="1" applyAlignment="1">
      <alignment horizontal="center" vertical="center"/>
    </xf>
    <xf numFmtId="167" fontId="10" fillId="16" borderId="9" xfId="0" applyNumberFormat="1" applyFont="1" applyFill="1" applyBorder="1" applyAlignment="1">
      <alignment horizontal="center" vertical="center"/>
    </xf>
    <xf numFmtId="167" fontId="10" fillId="17" borderId="9" xfId="0" applyNumberFormat="1" applyFont="1" applyFill="1" applyBorder="1" applyAlignment="1">
      <alignment horizontal="center" vertical="center"/>
    </xf>
    <xf numFmtId="167" fontId="10" fillId="7" borderId="12" xfId="0" applyNumberFormat="1" applyFont="1" applyFill="1" applyBorder="1" applyAlignment="1">
      <alignment horizontal="center" vertical="center"/>
    </xf>
    <xf numFmtId="167" fontId="10" fillId="8" borderId="9" xfId="0" applyNumberFormat="1" applyFont="1" applyFill="1" applyBorder="1" applyAlignment="1">
      <alignment horizontal="center" vertical="center"/>
    </xf>
    <xf numFmtId="167" fontId="10" fillId="10" borderId="12" xfId="0" applyNumberFormat="1" applyFont="1" applyFill="1" applyBorder="1" applyAlignment="1">
      <alignment horizontal="center" vertical="center"/>
    </xf>
    <xf numFmtId="167" fontId="10" fillId="11" borderId="12" xfId="0" applyNumberFormat="1" applyFont="1" applyFill="1" applyBorder="1" applyAlignment="1">
      <alignment horizontal="center" vertical="center"/>
    </xf>
    <xf numFmtId="167" fontId="10" fillId="13" borderId="9" xfId="0" applyNumberFormat="1" applyFont="1" applyFill="1" applyBorder="1" applyAlignment="1">
      <alignment horizontal="center" vertical="center"/>
    </xf>
    <xf numFmtId="1" fontId="8" fillId="15" borderId="63" xfId="0" applyNumberFormat="1" applyFont="1" applyFill="1" applyBorder="1" applyAlignment="1">
      <alignment horizontal="center" vertical="center"/>
    </xf>
    <xf numFmtId="1" fontId="8" fillId="14" borderId="63" xfId="0" applyNumberFormat="1" applyFont="1" applyFill="1" applyBorder="1" applyAlignment="1">
      <alignment horizontal="center" vertical="center"/>
    </xf>
    <xf numFmtId="1" fontId="8" fillId="18" borderId="63" xfId="0" applyNumberFormat="1" applyFont="1" applyFill="1" applyBorder="1" applyAlignment="1">
      <alignment horizontal="center" vertical="center"/>
    </xf>
    <xf numFmtId="1" fontId="8" fillId="16" borderId="63" xfId="0" applyNumberFormat="1" applyFont="1" applyFill="1" applyBorder="1" applyAlignment="1">
      <alignment horizontal="center" vertical="center"/>
    </xf>
    <xf numFmtId="1" fontId="8" fillId="17" borderId="63" xfId="0" applyNumberFormat="1" applyFont="1" applyFill="1" applyBorder="1" applyAlignment="1">
      <alignment horizontal="center" vertical="center"/>
    </xf>
    <xf numFmtId="3" fontId="8" fillId="5" borderId="64" xfId="0" applyNumberFormat="1" applyFont="1" applyFill="1" applyBorder="1" applyAlignment="1">
      <alignment horizontal="center" vertical="center"/>
    </xf>
    <xf numFmtId="3" fontId="8" fillId="6" borderId="64" xfId="0" applyNumberFormat="1" applyFont="1" applyFill="1" applyBorder="1" applyAlignment="1">
      <alignment horizontal="center" vertical="center"/>
    </xf>
    <xf numFmtId="1" fontId="8" fillId="7" borderId="64" xfId="0" applyNumberFormat="1" applyFont="1" applyFill="1" applyBorder="1" applyAlignment="1">
      <alignment horizontal="center" vertical="center"/>
    </xf>
    <xf numFmtId="1" fontId="8" fillId="8" borderId="63" xfId="0" applyNumberFormat="1" applyFont="1" applyFill="1" applyBorder="1" applyAlignment="1">
      <alignment horizontal="center" vertical="center"/>
    </xf>
    <xf numFmtId="1" fontId="8" fillId="10" borderId="63" xfId="0" applyNumberFormat="1" applyFont="1" applyFill="1" applyBorder="1" applyAlignment="1">
      <alignment horizontal="center" vertical="center"/>
    </xf>
    <xf numFmtId="1" fontId="8" fillId="13" borderId="63" xfId="0" applyNumberFormat="1" applyFont="1" applyFill="1" applyBorder="1" applyAlignment="1">
      <alignment horizontal="center" vertical="center"/>
    </xf>
    <xf numFmtId="0" fontId="5" fillId="14" borderId="6" xfId="0" applyFont="1" applyFill="1" applyBorder="1" applyAlignment="1">
      <alignment horizontal="center" vertical="center" wrapText="1"/>
    </xf>
    <xf numFmtId="0" fontId="6" fillId="0" borderId="14" xfId="0" applyFont="1" applyFill="1" applyBorder="1" applyAlignment="1">
      <alignment horizontal="center" vertical="center" wrapText="1"/>
    </xf>
    <xf numFmtId="164" fontId="3" fillId="15" borderId="11" xfId="0" applyNumberFormat="1" applyFont="1" applyFill="1" applyBorder="1" applyAlignment="1">
      <alignment horizontal="right" vertical="center" wrapText="1"/>
    </xf>
    <xf numFmtId="164" fontId="3" fillId="14" borderId="13" xfId="0" applyNumberFormat="1" applyFont="1" applyFill="1" applyBorder="1" applyAlignment="1">
      <alignment horizontal="right" vertical="center" wrapText="1"/>
    </xf>
    <xf numFmtId="164" fontId="3" fillId="18" borderId="13" xfId="0" applyNumberFormat="1" applyFont="1" applyFill="1" applyBorder="1" applyAlignment="1">
      <alignment horizontal="right" vertical="center" wrapText="1"/>
    </xf>
    <xf numFmtId="164" fontId="3" fillId="16" borderId="11" xfId="0" applyNumberFormat="1" applyFont="1" applyFill="1" applyBorder="1" applyAlignment="1">
      <alignment horizontal="right" vertical="center" wrapText="1"/>
    </xf>
    <xf numFmtId="164" fontId="3" fillId="17" borderId="11" xfId="0" applyNumberFormat="1" applyFont="1" applyFill="1" applyBorder="1" applyAlignment="1">
      <alignment horizontal="right" vertical="center" wrapText="1"/>
    </xf>
    <xf numFmtId="164" fontId="3" fillId="5" borderId="13" xfId="0" applyNumberFormat="1" applyFont="1" applyFill="1" applyBorder="1" applyAlignment="1">
      <alignment horizontal="right" vertical="center" wrapText="1"/>
    </xf>
    <xf numFmtId="164" fontId="3" fillId="6" borderId="13" xfId="0" applyNumberFormat="1" applyFont="1" applyFill="1" applyBorder="1" applyAlignment="1">
      <alignment horizontal="right" vertical="center" wrapText="1"/>
    </xf>
    <xf numFmtId="164" fontId="3" fillId="7" borderId="13" xfId="0" applyNumberFormat="1" applyFont="1" applyFill="1" applyBorder="1" applyAlignment="1">
      <alignment horizontal="right" vertical="center" wrapText="1"/>
    </xf>
    <xf numFmtId="164" fontId="3" fillId="8" borderId="11" xfId="0" applyNumberFormat="1" applyFont="1" applyFill="1" applyBorder="1" applyAlignment="1">
      <alignment horizontal="right" vertical="center" wrapText="1"/>
    </xf>
    <xf numFmtId="164" fontId="3" fillId="10" borderId="11" xfId="0" applyNumberFormat="1" applyFont="1" applyFill="1" applyBorder="1" applyAlignment="1">
      <alignment horizontal="right" vertical="center" wrapText="1"/>
    </xf>
    <xf numFmtId="164" fontId="3" fillId="11" borderId="11" xfId="0" applyNumberFormat="1" applyFont="1" applyFill="1" applyBorder="1" applyAlignment="1">
      <alignment horizontal="right" vertical="center" wrapText="1"/>
    </xf>
    <xf numFmtId="164" fontId="3" fillId="13" borderId="11" xfId="0" applyNumberFormat="1" applyFont="1" applyFill="1" applyBorder="1" applyAlignment="1">
      <alignment horizontal="right" vertical="center" wrapText="1"/>
    </xf>
    <xf numFmtId="0" fontId="7" fillId="0" borderId="0" xfId="0" applyFont="1" applyFill="1" applyAlignment="1">
      <alignment horizontal="center" vertical="center"/>
    </xf>
    <xf numFmtId="0" fontId="10" fillId="15" borderId="3" xfId="0" applyFont="1" applyFill="1" applyBorder="1" applyAlignment="1">
      <alignment horizontal="center" vertical="center"/>
    </xf>
    <xf numFmtId="0" fontId="10" fillId="14" borderId="3" xfId="0" applyFont="1" applyFill="1" applyBorder="1" applyAlignment="1">
      <alignment horizontal="center" vertical="center"/>
    </xf>
    <xf numFmtId="0" fontId="10" fillId="16" borderId="3" xfId="0" applyFont="1" applyFill="1" applyBorder="1" applyAlignment="1">
      <alignment horizontal="center" vertical="center"/>
    </xf>
    <xf numFmtId="0" fontId="10" fillId="7" borderId="2" xfId="0" applyFont="1" applyFill="1" applyBorder="1" applyAlignment="1">
      <alignment horizontal="center" vertical="center"/>
    </xf>
    <xf numFmtId="0" fontId="10" fillId="5" borderId="3" xfId="0" applyFont="1" applyFill="1" applyBorder="1" applyAlignment="1">
      <alignment horizontal="center" vertical="center"/>
    </xf>
    <xf numFmtId="0" fontId="10" fillId="18" borderId="3" xfId="0" applyFont="1" applyFill="1" applyBorder="1" applyAlignment="1">
      <alignment horizontal="center" vertical="center"/>
    </xf>
    <xf numFmtId="0" fontId="10" fillId="13" borderId="2" xfId="0" applyFont="1" applyFill="1" applyBorder="1" applyAlignment="1">
      <alignment horizontal="center" vertical="center"/>
    </xf>
    <xf numFmtId="0" fontId="10" fillId="10" borderId="3" xfId="0" applyFont="1" applyFill="1" applyBorder="1" applyAlignment="1">
      <alignment horizontal="center" vertical="center"/>
    </xf>
    <xf numFmtId="0" fontId="10" fillId="11" borderId="3" xfId="0" applyFont="1" applyFill="1" applyBorder="1" applyAlignment="1">
      <alignment horizontal="center" vertical="center"/>
    </xf>
    <xf numFmtId="0" fontId="10" fillId="6" borderId="3" xfId="0" applyFont="1" applyFill="1" applyBorder="1" applyAlignment="1">
      <alignment horizontal="center" vertical="center"/>
    </xf>
    <xf numFmtId="0" fontId="10" fillId="17" borderId="3" xfId="0" applyFont="1" applyFill="1" applyBorder="1" applyAlignment="1">
      <alignment horizontal="center" vertical="center"/>
    </xf>
    <xf numFmtId="0" fontId="10" fillId="8" borderId="3" xfId="0" applyFont="1" applyFill="1" applyBorder="1" applyAlignment="1">
      <alignment horizontal="center" vertical="center"/>
    </xf>
    <xf numFmtId="0" fontId="7" fillId="12" borderId="65" xfId="0" applyFont="1" applyFill="1" applyBorder="1" applyAlignment="1">
      <alignment horizontal="center" vertical="center"/>
    </xf>
    <xf numFmtId="0" fontId="3" fillId="12" borderId="66" xfId="0" applyFont="1" applyFill="1" applyBorder="1" applyAlignment="1">
      <alignment horizontal="center" vertical="center" wrapText="1"/>
    </xf>
    <xf numFmtId="0" fontId="7" fillId="12" borderId="67" xfId="0" applyFont="1" applyFill="1" applyBorder="1" applyAlignment="1">
      <alignment horizontal="center" vertical="center" wrapText="1"/>
    </xf>
    <xf numFmtId="0" fontId="7" fillId="12" borderId="68" xfId="0" applyFont="1" applyFill="1" applyBorder="1" applyAlignment="1">
      <alignment horizontal="center" vertical="center" wrapText="1"/>
    </xf>
    <xf numFmtId="164" fontId="3" fillId="12" borderId="69" xfId="0" applyNumberFormat="1" applyFont="1" applyFill="1" applyBorder="1" applyAlignment="1">
      <alignment horizontal="right" vertical="center" wrapText="1"/>
    </xf>
    <xf numFmtId="0" fontId="7" fillId="12" borderId="68" xfId="0" applyFont="1" applyFill="1" applyBorder="1" applyAlignment="1">
      <alignment vertical="center" wrapText="1"/>
    </xf>
    <xf numFmtId="9" fontId="7" fillId="12" borderId="69" xfId="0" applyNumberFormat="1" applyFont="1" applyFill="1" applyBorder="1" applyAlignment="1">
      <alignment horizontal="center" vertical="center"/>
    </xf>
    <xf numFmtId="0" fontId="5" fillId="12" borderId="65" xfId="0" applyFont="1" applyFill="1" applyBorder="1" applyAlignment="1">
      <alignment horizontal="center" vertical="center" wrapText="1"/>
    </xf>
    <xf numFmtId="167" fontId="10" fillId="12" borderId="69" xfId="0" applyNumberFormat="1" applyFont="1" applyFill="1" applyBorder="1" applyAlignment="1">
      <alignment horizontal="center" vertical="center"/>
    </xf>
    <xf numFmtId="1" fontId="8" fillId="12" borderId="70" xfId="0" applyNumberFormat="1" applyFont="1" applyFill="1" applyBorder="1" applyAlignment="1">
      <alignment horizontal="center" vertical="center"/>
    </xf>
    <xf numFmtId="164" fontId="3" fillId="12" borderId="71" xfId="0" applyNumberFormat="1" applyFont="1" applyFill="1" applyBorder="1" applyAlignment="1">
      <alignment horizontal="right" vertical="center" wrapText="1"/>
    </xf>
    <xf numFmtId="0" fontId="5" fillId="12" borderId="71" xfId="0" applyFont="1" applyFill="1" applyBorder="1" applyAlignment="1">
      <alignment vertical="center" wrapText="1"/>
    </xf>
    <xf numFmtId="168" fontId="10" fillId="12" borderId="66" xfId="0" applyNumberFormat="1" applyFont="1" applyFill="1" applyBorder="1" applyAlignment="1">
      <alignment horizontal="center" vertical="center"/>
    </xf>
    <xf numFmtId="0" fontId="10" fillId="12" borderId="72" xfId="0" applyFont="1" applyFill="1" applyBorder="1" applyAlignment="1">
      <alignment horizontal="center" vertical="center"/>
    </xf>
    <xf numFmtId="0" fontId="7" fillId="11" borderId="8" xfId="0" applyFont="1" applyFill="1" applyBorder="1" applyAlignment="1">
      <alignment horizontal="center" vertical="center"/>
    </xf>
    <xf numFmtId="1" fontId="8" fillId="11" borderId="64" xfId="0" applyNumberFormat="1" applyFont="1" applyFill="1" applyBorder="1" applyAlignment="1">
      <alignment horizontal="center" vertical="center"/>
    </xf>
    <xf numFmtId="0" fontId="7" fillId="9" borderId="17" xfId="0" applyFont="1" applyFill="1" applyBorder="1" applyAlignment="1">
      <alignment horizontal="center" vertical="center"/>
    </xf>
    <xf numFmtId="0" fontId="3" fillId="9" borderId="15" xfId="0" applyFont="1" applyFill="1" applyBorder="1" applyAlignment="1">
      <alignment horizontal="center" vertical="center" wrapText="1"/>
    </xf>
    <xf numFmtId="0" fontId="4" fillId="9" borderId="18" xfId="0" applyFont="1" applyFill="1" applyBorder="1" applyAlignment="1">
      <alignment horizontal="center" vertical="center" wrapText="1"/>
    </xf>
    <xf numFmtId="0" fontId="7" fillId="9" borderId="1" xfId="0" applyFont="1" applyFill="1" applyBorder="1" applyAlignment="1">
      <alignment horizontal="center" vertical="center" wrapText="1"/>
    </xf>
    <xf numFmtId="164" fontId="3" fillId="9" borderId="16" xfId="0" applyNumberFormat="1" applyFont="1" applyFill="1" applyBorder="1" applyAlignment="1">
      <alignment horizontal="right" vertical="center" wrapText="1"/>
    </xf>
    <xf numFmtId="0" fontId="7" fillId="9" borderId="1" xfId="0" applyFont="1" applyFill="1" applyBorder="1" applyAlignment="1">
      <alignment vertical="center" wrapText="1"/>
    </xf>
    <xf numFmtId="9" fontId="7" fillId="9" borderId="16" xfId="0" applyNumberFormat="1" applyFont="1" applyFill="1" applyBorder="1" applyAlignment="1">
      <alignment horizontal="center" vertical="center"/>
    </xf>
    <xf numFmtId="0" fontId="5" fillId="9" borderId="17" xfId="0" applyFont="1" applyFill="1" applyBorder="1" applyAlignment="1">
      <alignment horizontal="center" vertical="center" wrapText="1"/>
    </xf>
    <xf numFmtId="167" fontId="10" fillId="9" borderId="16" xfId="0" applyNumberFormat="1" applyFont="1" applyFill="1" applyBorder="1" applyAlignment="1">
      <alignment horizontal="center" vertical="center"/>
    </xf>
    <xf numFmtId="1" fontId="8" fillId="9" borderId="29" xfId="0" applyNumberFormat="1" applyFont="1" applyFill="1" applyBorder="1" applyAlignment="1">
      <alignment horizontal="center" vertical="center"/>
    </xf>
    <xf numFmtId="164" fontId="3" fillId="9" borderId="19" xfId="0" applyNumberFormat="1" applyFont="1" applyFill="1" applyBorder="1" applyAlignment="1">
      <alignment horizontal="right" vertical="center" wrapText="1"/>
    </xf>
    <xf numFmtId="0" fontId="5" fillId="9" borderId="19" xfId="0" applyFont="1" applyFill="1" applyBorder="1" applyAlignment="1">
      <alignment vertical="center" wrapText="1"/>
    </xf>
    <xf numFmtId="168" fontId="10" fillId="9" borderId="15" xfId="0" applyNumberFormat="1" applyFont="1" applyFill="1" applyBorder="1" applyAlignment="1">
      <alignment horizontal="center" vertical="center"/>
    </xf>
    <xf numFmtId="0" fontId="10" fillId="9" borderId="14" xfId="0" applyFont="1" applyFill="1" applyBorder="1" applyAlignment="1">
      <alignment horizontal="center" vertical="center"/>
    </xf>
    <xf numFmtId="0" fontId="2" fillId="0" borderId="26" xfId="0" applyFont="1" applyFill="1" applyBorder="1" applyAlignment="1">
      <alignment horizontal="center" vertical="center" textRotation="90" wrapText="1"/>
    </xf>
    <xf numFmtId="0" fontId="2" fillId="0" borderId="17" xfId="0" applyFont="1" applyFill="1" applyBorder="1" applyAlignment="1">
      <alignment horizontal="center" vertical="center" textRotation="90" wrapText="1"/>
    </xf>
    <xf numFmtId="0" fontId="2" fillId="0" borderId="59" xfId="0" applyFont="1" applyFill="1" applyBorder="1" applyAlignment="1">
      <alignment horizontal="center" vertical="center" wrapText="1"/>
    </xf>
    <xf numFmtId="0" fontId="2" fillId="0" borderId="60" xfId="0" applyFont="1" applyFill="1" applyBorder="1" applyAlignment="1">
      <alignment horizontal="center" vertical="center" wrapText="1"/>
    </xf>
    <xf numFmtId="0" fontId="2" fillId="0" borderId="57" xfId="0" applyFont="1" applyFill="1" applyBorder="1" applyAlignment="1">
      <alignment horizontal="center" vertical="center" wrapText="1"/>
    </xf>
    <xf numFmtId="0" fontId="2" fillId="0" borderId="58"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14" fillId="0" borderId="30" xfId="0" applyFont="1" applyFill="1" applyBorder="1" applyAlignment="1">
      <alignment horizontal="center" vertical="center" wrapText="1"/>
    </xf>
    <xf numFmtId="0" fontId="14" fillId="0" borderId="31" xfId="0" applyFont="1" applyFill="1" applyBorder="1" applyAlignment="1">
      <alignment horizontal="center" vertical="center" wrapText="1"/>
    </xf>
    <xf numFmtId="166" fontId="4" fillId="0" borderId="25" xfId="0" applyNumberFormat="1" applyFont="1" applyFill="1" applyBorder="1" applyAlignment="1">
      <alignment horizontal="center" vertical="center" wrapText="1"/>
    </xf>
    <xf numFmtId="166" fontId="2" fillId="0" borderId="29" xfId="0" applyNumberFormat="1" applyFont="1" applyFill="1" applyBorder="1" applyAlignment="1">
      <alignment horizontal="center" vertical="center" wrapText="1"/>
    </xf>
    <xf numFmtId="9" fontId="10" fillId="3" borderId="40" xfId="0" applyNumberFormat="1" applyFont="1" applyFill="1" applyBorder="1" applyAlignment="1">
      <alignment horizontal="center" vertical="center"/>
    </xf>
    <xf numFmtId="9" fontId="10" fillId="3" borderId="41" xfId="0" applyNumberFormat="1" applyFont="1" applyFill="1" applyBorder="1" applyAlignment="1">
      <alignment horizontal="center" vertical="center"/>
    </xf>
    <xf numFmtId="0" fontId="2" fillId="0" borderId="27" xfId="0" applyFont="1" applyFill="1" applyBorder="1" applyAlignment="1">
      <alignment horizontal="center" vertical="center" wrapText="1"/>
    </xf>
    <xf numFmtId="0" fontId="18" fillId="0" borderId="0" xfId="0" applyFont="1" applyFill="1" applyAlignment="1">
      <alignment horizontal="left" vertical="center"/>
    </xf>
    <xf numFmtId="9" fontId="10" fillId="4" borderId="35" xfId="0" applyNumberFormat="1" applyFont="1" applyFill="1" applyBorder="1" applyAlignment="1">
      <alignment horizontal="center" vertical="center"/>
    </xf>
    <xf numFmtId="9" fontId="10" fillId="4" borderId="39" xfId="0" applyNumberFormat="1" applyFont="1" applyFill="1" applyBorder="1" applyAlignment="1">
      <alignment horizontal="center" vertical="center"/>
    </xf>
    <xf numFmtId="0" fontId="6" fillId="0" borderId="20" xfId="0" applyFont="1" applyFill="1" applyBorder="1" applyAlignment="1">
      <alignment horizontal="left" wrapText="1"/>
    </xf>
    <xf numFmtId="0" fontId="6" fillId="0" borderId="21" xfId="0" applyFont="1" applyFill="1" applyBorder="1" applyAlignment="1">
      <alignment horizontal="left"/>
    </xf>
    <xf numFmtId="0" fontId="6" fillId="0" borderId="22" xfId="0" applyFont="1" applyFill="1" applyBorder="1" applyAlignment="1">
      <alignment horizontal="left"/>
    </xf>
    <xf numFmtId="0" fontId="6" fillId="0" borderId="32" xfId="0" applyFont="1" applyFill="1" applyBorder="1" applyAlignment="1">
      <alignment horizontal="left" vertical="center" wrapText="1"/>
    </xf>
    <xf numFmtId="0" fontId="5" fillId="0" borderId="33" xfId="0" applyFont="1" applyFill="1" applyBorder="1" applyAlignment="1">
      <alignment horizontal="left" vertical="center"/>
    </xf>
    <xf numFmtId="0" fontId="5" fillId="0" borderId="34" xfId="0" applyFont="1" applyFill="1" applyBorder="1" applyAlignment="1">
      <alignment horizontal="left" vertical="center"/>
    </xf>
    <xf numFmtId="0" fontId="6" fillId="0" borderId="33" xfId="0" applyFont="1" applyFill="1" applyBorder="1" applyAlignment="1">
      <alignment horizontal="left" vertical="center"/>
    </xf>
    <xf numFmtId="0" fontId="6" fillId="0" borderId="34" xfId="0" applyFont="1" applyFill="1" applyBorder="1" applyAlignment="1">
      <alignment horizontal="left" vertical="center"/>
    </xf>
    <xf numFmtId="0" fontId="5" fillId="2" borderId="32" xfId="0" applyFont="1" applyFill="1" applyBorder="1" applyAlignment="1">
      <alignment horizontal="left" vertical="center" wrapText="1"/>
    </xf>
    <xf numFmtId="0" fontId="5" fillId="2" borderId="33" xfId="0" applyFont="1" applyFill="1" applyBorder="1" applyAlignment="1">
      <alignment horizontal="left" vertical="center"/>
    </xf>
    <xf numFmtId="0" fontId="5" fillId="2" borderId="34" xfId="0" applyFont="1" applyFill="1" applyBorder="1" applyAlignment="1">
      <alignment horizontal="left" vertical="center"/>
    </xf>
    <xf numFmtId="0" fontId="6" fillId="2" borderId="32" xfId="0" applyFont="1" applyFill="1" applyBorder="1" applyAlignment="1">
      <alignment horizontal="left" vertical="center" wrapText="1"/>
    </xf>
    <xf numFmtId="0" fontId="10" fillId="3" borderId="44" xfId="0" applyFont="1" applyFill="1" applyBorder="1" applyAlignment="1">
      <alignment horizontal="center" vertical="center" wrapText="1"/>
    </xf>
    <xf numFmtId="0" fontId="10" fillId="3" borderId="45" xfId="0" applyFont="1" applyFill="1" applyBorder="1" applyAlignment="1">
      <alignment horizontal="center" vertical="center" wrapText="1"/>
    </xf>
    <xf numFmtId="0" fontId="10" fillId="3" borderId="46" xfId="0" applyFont="1" applyFill="1" applyBorder="1" applyAlignment="1">
      <alignment horizontal="center" vertical="center" wrapText="1"/>
    </xf>
    <xf numFmtId="0" fontId="12" fillId="4" borderId="36" xfId="0" applyFont="1" applyFill="1" applyBorder="1" applyAlignment="1">
      <alignment horizontal="left" vertical="center" wrapText="1"/>
    </xf>
    <xf numFmtId="0" fontId="12" fillId="4" borderId="38" xfId="0" applyFont="1" applyFill="1" applyBorder="1" applyAlignment="1">
      <alignment horizontal="left" vertical="center" wrapText="1"/>
    </xf>
    <xf numFmtId="0" fontId="10" fillId="21" borderId="0" xfId="0" applyFont="1" applyFill="1" applyBorder="1" applyAlignment="1">
      <alignment horizontal="center" vertical="center" wrapText="1"/>
    </xf>
    <xf numFmtId="0" fontId="10" fillId="21" borderId="52" xfId="0" applyFont="1" applyFill="1" applyBorder="1" applyAlignment="1">
      <alignment horizontal="center" vertical="center" wrapText="1"/>
    </xf>
    <xf numFmtId="0" fontId="10" fillId="21" borderId="13" xfId="0" applyFont="1" applyFill="1" applyBorder="1" applyAlignment="1">
      <alignment horizontal="center" vertical="center" wrapText="1"/>
    </xf>
    <xf numFmtId="0" fontId="10" fillId="21" borderId="4" xfId="0" applyFont="1" applyFill="1" applyBorder="1" applyAlignment="1">
      <alignment horizontal="center" vertical="center" wrapText="1"/>
    </xf>
    <xf numFmtId="0" fontId="20" fillId="19" borderId="12" xfId="0" applyFont="1" applyFill="1" applyBorder="1" applyAlignment="1">
      <alignment horizontal="center" vertical="center" wrapText="1"/>
    </xf>
    <xf numFmtId="0" fontId="13" fillId="19" borderId="11" xfId="0" applyFont="1" applyFill="1" applyBorder="1" applyAlignment="1">
      <alignment horizontal="center" vertical="center" wrapText="1"/>
    </xf>
    <xf numFmtId="0" fontId="13" fillId="19" borderId="5" xfId="0" applyFont="1" applyFill="1" applyBorder="1" applyAlignment="1">
      <alignment horizontal="center" vertical="center" wrapText="1"/>
    </xf>
    <xf numFmtId="164" fontId="12" fillId="21" borderId="47" xfId="0" applyNumberFormat="1" applyFont="1" applyFill="1" applyBorder="1" applyAlignment="1">
      <alignment horizontal="center" vertical="center" wrapText="1"/>
    </xf>
    <xf numFmtId="164" fontId="12" fillId="21" borderId="48" xfId="0" applyNumberFormat="1" applyFont="1" applyFill="1" applyBorder="1" applyAlignment="1">
      <alignment horizontal="center" vertical="center" wrapText="1"/>
    </xf>
    <xf numFmtId="164" fontId="12" fillId="21" borderId="49" xfId="0" applyNumberFormat="1" applyFont="1" applyFill="1" applyBorder="1" applyAlignment="1">
      <alignment horizontal="center" vertical="center" wrapText="1"/>
    </xf>
    <xf numFmtId="0" fontId="12" fillId="21" borderId="53" xfId="0" applyFont="1" applyFill="1" applyBorder="1" applyAlignment="1">
      <alignment horizontal="center" vertical="center" wrapText="1"/>
    </xf>
    <xf numFmtId="0" fontId="12" fillId="21" borderId="45" xfId="0" applyFont="1" applyFill="1" applyBorder="1" applyAlignment="1">
      <alignment horizontal="center" vertical="center" wrapText="1"/>
    </xf>
    <xf numFmtId="0" fontId="12" fillId="21" borderId="46"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5" fillId="20" borderId="19" xfId="0" applyFont="1" applyFill="1" applyBorder="1" applyAlignment="1">
      <alignment horizontal="center" vertical="center"/>
    </xf>
    <xf numFmtId="0" fontId="4" fillId="0" borderId="62" xfId="0" applyFont="1" applyFill="1" applyBorder="1" applyAlignment="1">
      <alignment horizontal="center" vertical="center" wrapText="1"/>
    </xf>
    <xf numFmtId="0" fontId="4" fillId="0" borderId="6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12" fillId="21" borderId="54" xfId="0" applyFont="1" applyFill="1" applyBorder="1" applyAlignment="1">
      <alignment horizontal="center" vertical="center" wrapText="1"/>
    </xf>
    <xf numFmtId="0" fontId="12" fillId="21" borderId="55" xfId="0" applyFont="1" applyFill="1" applyBorder="1" applyAlignment="1">
      <alignment horizontal="center" vertical="center" wrapText="1"/>
    </xf>
    <xf numFmtId="0" fontId="12" fillId="21" borderId="9" xfId="0" applyFont="1" applyFill="1" applyBorder="1" applyAlignment="1">
      <alignment horizontal="center" vertical="center" wrapText="1"/>
    </xf>
    <xf numFmtId="0" fontId="12" fillId="21" borderId="2" xfId="0" applyFont="1" applyFill="1" applyBorder="1" applyAlignment="1">
      <alignment horizontal="center" vertical="center" wrapText="1"/>
    </xf>
    <xf numFmtId="0" fontId="2" fillId="0" borderId="61" xfId="0" applyFont="1" applyFill="1" applyBorder="1" applyAlignment="1">
      <alignment horizontal="center" vertical="center" wrapText="1"/>
    </xf>
    <xf numFmtId="166" fontId="2" fillId="0" borderId="61" xfId="0" applyNumberFormat="1" applyFont="1" applyFill="1" applyBorder="1" applyAlignment="1">
      <alignment horizontal="center" vertical="center" wrapText="1"/>
    </xf>
    <xf numFmtId="166" fontId="2" fillId="0" borderId="16" xfId="0" applyNumberFormat="1" applyFont="1" applyFill="1" applyBorder="1" applyAlignment="1">
      <alignment horizontal="center" vertical="center" wrapText="1"/>
    </xf>
    <xf numFmtId="165" fontId="10" fillId="3" borderId="40" xfId="0" applyNumberFormat="1" applyFont="1" applyFill="1" applyBorder="1" applyAlignment="1">
      <alignment horizontal="right" vertical="center" wrapText="1"/>
    </xf>
    <xf numFmtId="165" fontId="10" fillId="3" borderId="42" xfId="0" applyNumberFormat="1" applyFont="1" applyFill="1" applyBorder="1" applyAlignment="1">
      <alignment horizontal="right" vertical="center" wrapText="1"/>
    </xf>
    <xf numFmtId="165" fontId="10" fillId="4" borderId="35" xfId="0" applyNumberFormat="1" applyFont="1" applyFill="1" applyBorder="1" applyAlignment="1">
      <alignment horizontal="right" vertical="center" wrapText="1"/>
    </xf>
    <xf numFmtId="165" fontId="10" fillId="4" borderId="36" xfId="0" applyNumberFormat="1" applyFont="1" applyFill="1" applyBorder="1" applyAlignment="1">
      <alignment horizontal="right" vertical="center" wrapText="1"/>
    </xf>
    <xf numFmtId="0" fontId="12" fillId="3" borderId="42" xfId="0" applyFont="1" applyFill="1" applyBorder="1" applyAlignment="1">
      <alignment horizontal="left" vertical="center" wrapText="1"/>
    </xf>
    <xf numFmtId="0" fontId="12" fillId="3" borderId="43" xfId="0" applyFont="1" applyFill="1" applyBorder="1" applyAlignment="1">
      <alignment horizontal="left" vertical="center" wrapText="1"/>
    </xf>
    <xf numFmtId="166" fontId="10" fillId="3" borderId="40" xfId="0" applyNumberFormat="1" applyFont="1" applyFill="1" applyBorder="1" applyAlignment="1">
      <alignment horizontal="right" vertical="center"/>
    </xf>
    <xf numFmtId="166" fontId="10" fillId="3" borderId="42" xfId="0" applyNumberFormat="1" applyFont="1" applyFill="1" applyBorder="1" applyAlignment="1">
      <alignment horizontal="right" vertical="center"/>
    </xf>
    <xf numFmtId="166" fontId="10" fillId="4" borderId="35" xfId="0" applyNumberFormat="1" applyFont="1" applyFill="1" applyBorder="1" applyAlignment="1">
      <alignment horizontal="right" vertical="center"/>
    </xf>
    <xf numFmtId="166" fontId="10" fillId="4" borderId="36" xfId="0" applyNumberFormat="1" applyFont="1" applyFill="1" applyBorder="1" applyAlignment="1">
      <alignment horizontal="right" vertical="center"/>
    </xf>
    <xf numFmtId="0" fontId="10" fillId="4" borderId="37" xfId="0" applyFont="1" applyFill="1" applyBorder="1" applyAlignment="1">
      <alignment horizontal="center" vertical="center" wrapText="1"/>
    </xf>
    <xf numFmtId="0" fontId="10" fillId="4" borderId="36" xfId="0" applyFont="1" applyFill="1" applyBorder="1" applyAlignment="1">
      <alignment horizontal="center" vertical="center" wrapText="1"/>
    </xf>
    <xf numFmtId="0" fontId="10" fillId="4" borderId="38" xfId="0" applyFont="1" applyFill="1" applyBorder="1" applyAlignment="1">
      <alignment horizontal="center" vertical="center" wrapText="1"/>
    </xf>
    <xf numFmtId="0" fontId="22" fillId="22" borderId="56" xfId="0" applyFont="1" applyFill="1" applyBorder="1" applyAlignment="1">
      <alignment horizontal="center" vertical="center" wrapText="1"/>
    </xf>
    <xf numFmtId="0" fontId="22" fillId="22" borderId="50" xfId="0" applyFont="1" applyFill="1" applyBorder="1" applyAlignment="1">
      <alignment horizontal="center" vertical="center" wrapText="1"/>
    </xf>
    <xf numFmtId="0" fontId="22" fillId="22" borderId="5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C700A"/>
      <color rgb="FF2CE3FC"/>
      <color rgb="FF29C7FF"/>
      <color rgb="FFC3E2EB"/>
      <color rgb="FFFBCFAB"/>
      <color rgb="FFFABE00"/>
      <color rgb="FF0BE5E0"/>
      <color rgb="FF3ABCD6"/>
      <color rgb="FFFF6161"/>
      <color rgb="FFFFFFB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4"/>
  <sheetViews>
    <sheetView showGridLines="0" tabSelected="1" topLeftCell="A10" zoomScale="75" zoomScaleNormal="75" zoomScaleSheetLayoutView="75" workbookViewId="0">
      <selection activeCell="I21" sqref="I21:J21"/>
    </sheetView>
  </sheetViews>
  <sheetFormatPr defaultRowHeight="12.75"/>
  <cols>
    <col min="1" max="1" width="4.5703125" style="1" customWidth="1"/>
    <col min="2" max="2" width="28.85546875" style="1" bestFit="1" customWidth="1"/>
    <col min="3" max="3" width="25.42578125" style="1" customWidth="1"/>
    <col min="4" max="4" width="12.140625" style="1" bestFit="1" customWidth="1"/>
    <col min="5" max="5" width="13" style="4" bestFit="1" customWidth="1"/>
    <col min="6" max="6" width="10.7109375" style="5" bestFit="1" customWidth="1"/>
    <col min="7" max="7" width="9.7109375" style="1" bestFit="1" customWidth="1"/>
    <col min="8" max="8" width="18.140625" style="1" customWidth="1"/>
    <col min="9" max="9" width="14.42578125" style="6" bestFit="1" customWidth="1"/>
    <col min="10" max="10" width="12.140625" style="7" bestFit="1" customWidth="1"/>
    <col min="11" max="11" width="13" style="1" bestFit="1" customWidth="1"/>
    <col min="12" max="12" width="8.28515625" style="1" customWidth="1"/>
    <col min="13" max="13" width="12.28515625" style="1" bestFit="1" customWidth="1"/>
    <col min="14" max="14" width="12.140625" style="1" bestFit="1" customWidth="1"/>
    <col min="15" max="15" width="5.28515625" style="1" hidden="1" customWidth="1"/>
    <col min="16" max="16" width="6.140625" style="1" customWidth="1"/>
    <col min="17" max="17" width="13.140625" style="1" bestFit="1" customWidth="1"/>
    <col min="18" max="18" width="18.42578125" style="1" customWidth="1"/>
    <col min="19" max="19" width="13.140625" style="1" bestFit="1" customWidth="1"/>
    <col min="20" max="16384" width="9.140625" style="1"/>
  </cols>
  <sheetData>
    <row r="1" spans="1:17" ht="39.950000000000003" customHeight="1">
      <c r="A1" s="251" t="s">
        <v>47</v>
      </c>
      <c r="B1" s="252"/>
      <c r="C1" s="252"/>
      <c r="D1" s="252"/>
      <c r="E1" s="252"/>
      <c r="F1" s="252"/>
      <c r="G1" s="252"/>
      <c r="H1" s="252"/>
      <c r="I1" s="252"/>
      <c r="J1" s="252"/>
      <c r="K1" s="252"/>
      <c r="L1" s="252"/>
      <c r="M1" s="252"/>
      <c r="N1" s="253"/>
    </row>
    <row r="2" spans="1:17" ht="30" customHeight="1" thickBot="1">
      <c r="A2" s="264" t="s">
        <v>76</v>
      </c>
      <c r="B2" s="264"/>
      <c r="C2" s="264"/>
      <c r="D2" s="264"/>
      <c r="E2" s="264"/>
      <c r="F2" s="264"/>
      <c r="G2" s="264"/>
      <c r="H2" s="264"/>
      <c r="I2" s="264"/>
      <c r="J2" s="264"/>
      <c r="K2" s="264"/>
      <c r="L2" s="264"/>
      <c r="M2" s="264"/>
      <c r="N2" s="264"/>
    </row>
    <row r="3" spans="1:17" ht="39" customHeight="1">
      <c r="A3" s="212" t="s">
        <v>54</v>
      </c>
      <c r="B3" s="214" t="s">
        <v>8</v>
      </c>
      <c r="C3" s="216" t="s">
        <v>9</v>
      </c>
      <c r="D3" s="218" t="s">
        <v>13</v>
      </c>
      <c r="E3" s="262" t="s">
        <v>73</v>
      </c>
      <c r="F3" s="262"/>
      <c r="G3" s="220" t="s">
        <v>19</v>
      </c>
      <c r="H3" s="222" t="s">
        <v>75</v>
      </c>
      <c r="I3" s="274"/>
      <c r="J3" s="260" t="s">
        <v>61</v>
      </c>
      <c r="K3" s="265" t="s">
        <v>72</v>
      </c>
      <c r="L3" s="266"/>
      <c r="M3" s="273" t="s">
        <v>74</v>
      </c>
      <c r="N3" s="226"/>
    </row>
    <row r="4" spans="1:17" ht="56.25" customHeight="1" thickBot="1">
      <c r="A4" s="213"/>
      <c r="B4" s="215"/>
      <c r="C4" s="217"/>
      <c r="D4" s="219"/>
      <c r="E4" s="263"/>
      <c r="F4" s="263"/>
      <c r="G4" s="221"/>
      <c r="H4" s="223"/>
      <c r="I4" s="275"/>
      <c r="J4" s="261"/>
      <c r="K4" s="267"/>
      <c r="L4" s="268"/>
      <c r="M4" s="121" t="s">
        <v>46</v>
      </c>
      <c r="N4" s="156" t="s">
        <v>62</v>
      </c>
    </row>
    <row r="5" spans="1:17" s="2" customFormat="1" ht="39.950000000000003" customHeight="1">
      <c r="A5" s="77">
        <v>1</v>
      </c>
      <c r="B5" s="78" t="s">
        <v>29</v>
      </c>
      <c r="C5" s="79" t="s">
        <v>53</v>
      </c>
      <c r="D5" s="80" t="s">
        <v>25</v>
      </c>
      <c r="E5" s="81">
        <v>1.34507964</v>
      </c>
      <c r="F5" s="82" t="s">
        <v>31</v>
      </c>
      <c r="G5" s="83">
        <v>1.07</v>
      </c>
      <c r="H5" s="84" t="s">
        <v>63</v>
      </c>
      <c r="I5" s="134">
        <f>(E5*1000)/(8250*1.07)</f>
        <v>0.15237379099405265</v>
      </c>
      <c r="J5" s="144">
        <f t="shared" ref="J5:J18" si="0">+(I5/$I$5)*100</f>
        <v>100</v>
      </c>
      <c r="K5" s="157">
        <v>1.0979350000000001</v>
      </c>
      <c r="L5" s="109" t="s">
        <v>21</v>
      </c>
      <c r="M5" s="122">
        <f>+(E5/K5)-1</f>
        <v>0.22509951864181388</v>
      </c>
      <c r="N5" s="170">
        <v>3</v>
      </c>
      <c r="P5" s="169"/>
      <c r="Q5" s="11"/>
    </row>
    <row r="6" spans="1:17" s="2" customFormat="1" ht="39.950000000000003" customHeight="1">
      <c r="A6" s="70">
        <v>2</v>
      </c>
      <c r="B6" s="71" t="s">
        <v>27</v>
      </c>
      <c r="C6" s="72" t="s">
        <v>28</v>
      </c>
      <c r="D6" s="73" t="s">
        <v>25</v>
      </c>
      <c r="E6" s="76">
        <v>1.3729979999999999</v>
      </c>
      <c r="F6" s="74" t="s">
        <v>31</v>
      </c>
      <c r="G6" s="75">
        <v>1.07</v>
      </c>
      <c r="H6" s="155" t="s">
        <v>64</v>
      </c>
      <c r="I6" s="135">
        <f>(E6*1000)/(8250*1.07)</f>
        <v>0.15553644859813084</v>
      </c>
      <c r="J6" s="145">
        <f t="shared" si="0"/>
        <v>102.07559159842761</v>
      </c>
      <c r="K6" s="158">
        <v>1.1105940000000001</v>
      </c>
      <c r="L6" s="110" t="s">
        <v>21</v>
      </c>
      <c r="M6" s="123">
        <f>+(E6/K6)-1</f>
        <v>0.23627356171562242</v>
      </c>
      <c r="N6" s="171">
        <v>5</v>
      </c>
      <c r="P6" s="169"/>
      <c r="Q6" s="12"/>
    </row>
    <row r="7" spans="1:17" s="2" customFormat="1" ht="39.950000000000003" customHeight="1">
      <c r="A7" s="101">
        <v>3</v>
      </c>
      <c r="B7" s="102" t="s">
        <v>23</v>
      </c>
      <c r="C7" s="103" t="s">
        <v>24</v>
      </c>
      <c r="D7" s="104" t="s">
        <v>25</v>
      </c>
      <c r="E7" s="105">
        <v>1.40146712</v>
      </c>
      <c r="F7" s="106" t="s">
        <v>26</v>
      </c>
      <c r="G7" s="107">
        <v>1.07</v>
      </c>
      <c r="H7" s="108" t="s">
        <v>65</v>
      </c>
      <c r="I7" s="136">
        <f>(E7*1000)/(8250*1.07)</f>
        <v>0.15876149759274993</v>
      </c>
      <c r="J7" s="146">
        <f t="shared" si="0"/>
        <v>104.19212947123341</v>
      </c>
      <c r="K7" s="159">
        <v>1.044802</v>
      </c>
      <c r="L7" s="111" t="s">
        <v>20</v>
      </c>
      <c r="M7" s="124">
        <f t="shared" ref="M7:M11" si="1">+(E7/K7)-1</f>
        <v>0.34137101575226692</v>
      </c>
      <c r="N7" s="175">
        <v>8</v>
      </c>
      <c r="P7" s="169"/>
      <c r="Q7" s="11"/>
    </row>
    <row r="8" spans="1:17" s="2" customFormat="1" ht="39.950000000000003" customHeight="1">
      <c r="A8" s="85">
        <v>4</v>
      </c>
      <c r="B8" s="86" t="s">
        <v>32</v>
      </c>
      <c r="C8" s="87" t="s">
        <v>33</v>
      </c>
      <c r="D8" s="88" t="s">
        <v>25</v>
      </c>
      <c r="E8" s="89">
        <v>1.4513658035999999</v>
      </c>
      <c r="F8" s="90" t="s">
        <v>31</v>
      </c>
      <c r="G8" s="91">
        <v>1.07</v>
      </c>
      <c r="H8" s="92" t="s">
        <v>66</v>
      </c>
      <c r="I8" s="137">
        <f>(E8*1000)/(8250*1.07)</f>
        <v>0.16441413804587934</v>
      </c>
      <c r="J8" s="147">
        <f t="shared" si="0"/>
        <v>107.90184911281537</v>
      </c>
      <c r="K8" s="160">
        <v>1.122933</v>
      </c>
      <c r="L8" s="112" t="s">
        <v>22</v>
      </c>
      <c r="M8" s="125">
        <f t="shared" si="1"/>
        <v>0.292477648800062</v>
      </c>
      <c r="N8" s="172">
        <v>6</v>
      </c>
      <c r="P8" s="169"/>
      <c r="Q8" s="11"/>
    </row>
    <row r="9" spans="1:17" s="2" customFormat="1" ht="39.950000000000003" customHeight="1">
      <c r="A9" s="93">
        <v>5</v>
      </c>
      <c r="B9" s="94" t="s">
        <v>29</v>
      </c>
      <c r="C9" s="95" t="s">
        <v>30</v>
      </c>
      <c r="D9" s="96" t="s">
        <v>25</v>
      </c>
      <c r="E9" s="97">
        <v>1.6069664800000001</v>
      </c>
      <c r="F9" s="98" t="s">
        <v>31</v>
      </c>
      <c r="G9" s="99">
        <v>1.07</v>
      </c>
      <c r="H9" s="100" t="s">
        <v>67</v>
      </c>
      <c r="I9" s="138">
        <f>(E9*1000)/(8250*1.07)</f>
        <v>0.18204094930614556</v>
      </c>
      <c r="J9" s="148">
        <f t="shared" si="0"/>
        <v>119.46998766556307</v>
      </c>
      <c r="K9" s="161">
        <v>1.1543890000000001</v>
      </c>
      <c r="L9" s="113" t="s">
        <v>21</v>
      </c>
      <c r="M9" s="126">
        <f t="shared" si="1"/>
        <v>0.39204936983980265</v>
      </c>
      <c r="N9" s="180">
        <v>9</v>
      </c>
      <c r="P9" s="169"/>
      <c r="Q9" s="3"/>
    </row>
    <row r="10" spans="1:17" s="2" customFormat="1" ht="39.950000000000003" customHeight="1">
      <c r="A10" s="13">
        <v>6</v>
      </c>
      <c r="B10" s="63" t="s">
        <v>51</v>
      </c>
      <c r="C10" s="56" t="s">
        <v>34</v>
      </c>
      <c r="D10" s="14" t="s">
        <v>18</v>
      </c>
      <c r="E10" s="52">
        <v>0.8024</v>
      </c>
      <c r="F10" s="15" t="s">
        <v>10</v>
      </c>
      <c r="G10" s="16">
        <v>0.65</v>
      </c>
      <c r="H10" s="17" t="s">
        <v>57</v>
      </c>
      <c r="I10" s="18">
        <f>(E10*1000)/(4731*0.65)</f>
        <v>0.26093036112059576</v>
      </c>
      <c r="J10" s="149">
        <f t="shared" si="0"/>
        <v>171.24359735250022</v>
      </c>
      <c r="K10" s="162">
        <v>0.65490000000000004</v>
      </c>
      <c r="L10" s="114" t="s">
        <v>10</v>
      </c>
      <c r="M10" s="127">
        <f t="shared" si="1"/>
        <v>0.22522522522522515</v>
      </c>
      <c r="N10" s="174">
        <v>3</v>
      </c>
      <c r="P10" s="169"/>
    </row>
    <row r="11" spans="1:17" s="2" customFormat="1" ht="39.950000000000003" customHeight="1">
      <c r="A11" s="19">
        <v>7</v>
      </c>
      <c r="B11" s="64" t="s">
        <v>50</v>
      </c>
      <c r="C11" s="57" t="s">
        <v>34</v>
      </c>
      <c r="D11" s="20" t="s">
        <v>17</v>
      </c>
      <c r="E11" s="53">
        <v>0.88110599999999994</v>
      </c>
      <c r="F11" s="21" t="s">
        <v>10</v>
      </c>
      <c r="G11" s="22">
        <v>0.65</v>
      </c>
      <c r="H11" s="23" t="s">
        <v>58</v>
      </c>
      <c r="I11" s="24">
        <f>(E11*1000)/(5046*0.65)</f>
        <v>0.26863806823378761</v>
      </c>
      <c r="J11" s="150">
        <f t="shared" si="0"/>
        <v>176.30201787410599</v>
      </c>
      <c r="K11" s="163">
        <v>0.71732200000000002</v>
      </c>
      <c r="L11" s="115" t="s">
        <v>10</v>
      </c>
      <c r="M11" s="128">
        <f t="shared" si="1"/>
        <v>0.22832702747162359</v>
      </c>
      <c r="N11" s="179">
        <v>4</v>
      </c>
      <c r="P11" s="169"/>
    </row>
    <row r="12" spans="1:17" s="2" customFormat="1" ht="39.950000000000003" customHeight="1">
      <c r="A12" s="25">
        <v>8</v>
      </c>
      <c r="B12" s="65" t="s">
        <v>35</v>
      </c>
      <c r="C12" s="58" t="s">
        <v>52</v>
      </c>
      <c r="D12" s="26" t="s">
        <v>2</v>
      </c>
      <c r="E12" s="54">
        <v>1.79</v>
      </c>
      <c r="F12" s="27" t="s">
        <v>10</v>
      </c>
      <c r="G12" s="28">
        <v>0.65</v>
      </c>
      <c r="H12" s="29" t="s">
        <v>68</v>
      </c>
      <c r="I12" s="139">
        <f>(E12*1000)/(7000*0.65)</f>
        <v>0.3934065934065934</v>
      </c>
      <c r="J12" s="151">
        <f t="shared" si="0"/>
        <v>258.18521075054736</v>
      </c>
      <c r="K12" s="164">
        <v>1.1599999999999999</v>
      </c>
      <c r="L12" s="116" t="s">
        <v>10</v>
      </c>
      <c r="M12" s="129">
        <f t="shared" ref="M12:M17" si="2">+(E12/K12)-1</f>
        <v>0.5431034482758621</v>
      </c>
      <c r="N12" s="173">
        <v>11</v>
      </c>
      <c r="P12" s="169"/>
    </row>
    <row r="13" spans="1:17" s="2" customFormat="1" ht="39.950000000000003" customHeight="1">
      <c r="A13" s="30">
        <v>9</v>
      </c>
      <c r="B13" s="66" t="s">
        <v>36</v>
      </c>
      <c r="C13" s="59" t="s">
        <v>55</v>
      </c>
      <c r="D13" s="31" t="s">
        <v>4</v>
      </c>
      <c r="E13" s="55">
        <v>5.21</v>
      </c>
      <c r="F13" s="32" t="s">
        <v>11</v>
      </c>
      <c r="G13" s="33">
        <v>0.8</v>
      </c>
      <c r="H13" s="34" t="s">
        <v>69</v>
      </c>
      <c r="I13" s="140">
        <f>(E13*1000)/(9875*0.8)</f>
        <v>0.65949367088607591</v>
      </c>
      <c r="J13" s="152">
        <f t="shared" si="0"/>
        <v>432.81306226201116</v>
      </c>
      <c r="K13" s="165">
        <v>2.74</v>
      </c>
      <c r="L13" s="117" t="s">
        <v>10</v>
      </c>
      <c r="M13" s="130">
        <f t="shared" si="2"/>
        <v>0.90145985401459838</v>
      </c>
      <c r="N13" s="181">
        <v>13</v>
      </c>
      <c r="P13" s="169"/>
    </row>
    <row r="14" spans="1:17" s="2" customFormat="1" ht="39.950000000000003" customHeight="1">
      <c r="A14" s="48">
        <v>10</v>
      </c>
      <c r="B14" s="69" t="s">
        <v>39</v>
      </c>
      <c r="C14" s="62" t="s">
        <v>40</v>
      </c>
      <c r="D14" s="44" t="s">
        <v>5</v>
      </c>
      <c r="E14" s="49">
        <v>8.4125085999999989</v>
      </c>
      <c r="F14" s="45" t="s">
        <v>10</v>
      </c>
      <c r="G14" s="46">
        <v>1.06</v>
      </c>
      <c r="H14" s="47" t="s">
        <v>59</v>
      </c>
      <c r="I14" s="143">
        <f>(E14*1000)/(11100*1.06)</f>
        <v>0.71498458269590337</v>
      </c>
      <c r="J14" s="154">
        <f>+(I14/$I$5)*100</f>
        <v>469.23068464169813</v>
      </c>
      <c r="K14" s="168">
        <v>7.4096510000000002</v>
      </c>
      <c r="L14" s="120" t="s">
        <v>10</v>
      </c>
      <c r="M14" s="133">
        <f>+(E14/K14)-1</f>
        <v>0.1353447820956748</v>
      </c>
      <c r="N14" s="176">
        <v>2</v>
      </c>
      <c r="P14" s="169"/>
    </row>
    <row r="15" spans="1:17" s="2" customFormat="1" ht="39.950000000000003" customHeight="1">
      <c r="A15" s="35">
        <v>11</v>
      </c>
      <c r="B15" s="67" t="s">
        <v>37</v>
      </c>
      <c r="C15" s="60" t="s">
        <v>38</v>
      </c>
      <c r="D15" s="36" t="s">
        <v>3</v>
      </c>
      <c r="E15" s="50">
        <v>0.62909400000000004</v>
      </c>
      <c r="F15" s="37" t="s">
        <v>12</v>
      </c>
      <c r="G15" s="38">
        <v>0.99</v>
      </c>
      <c r="H15" s="39" t="s">
        <v>70</v>
      </c>
      <c r="I15" s="141">
        <f>(E15*1000)/(860*0.99)</f>
        <v>0.73889358703312202</v>
      </c>
      <c r="J15" s="153">
        <f t="shared" si="0"/>
        <v>484.92170616268379</v>
      </c>
      <c r="K15" s="166">
        <v>0.42347499999999999</v>
      </c>
      <c r="L15" s="118" t="s">
        <v>12</v>
      </c>
      <c r="M15" s="131">
        <f t="shared" si="2"/>
        <v>0.48555168545959049</v>
      </c>
      <c r="N15" s="177">
        <v>10</v>
      </c>
      <c r="P15" s="169"/>
    </row>
    <row r="16" spans="1:17" s="2" customFormat="1" ht="39.950000000000003" customHeight="1">
      <c r="A16" s="182">
        <v>12</v>
      </c>
      <c r="B16" s="183" t="s">
        <v>42</v>
      </c>
      <c r="C16" s="184" t="s">
        <v>40</v>
      </c>
      <c r="D16" s="185" t="s">
        <v>7</v>
      </c>
      <c r="E16" s="186">
        <v>8.5</v>
      </c>
      <c r="F16" s="187" t="s">
        <v>10</v>
      </c>
      <c r="G16" s="188">
        <v>0.9</v>
      </c>
      <c r="H16" s="189" t="s">
        <v>60</v>
      </c>
      <c r="I16" s="190">
        <f>(E16*1000)/(11000*0.9)</f>
        <v>0.85858585858585856</v>
      </c>
      <c r="J16" s="191">
        <f>+(I16/$I$5)*100</f>
        <v>563.47345103422037</v>
      </c>
      <c r="K16" s="192">
        <v>7.5</v>
      </c>
      <c r="L16" s="193" t="s">
        <v>10</v>
      </c>
      <c r="M16" s="194">
        <f>+(E16/K16)-1</f>
        <v>0.1333333333333333</v>
      </c>
      <c r="N16" s="195">
        <v>1</v>
      </c>
      <c r="P16" s="169"/>
    </row>
    <row r="17" spans="1:16" s="2" customFormat="1" ht="39.950000000000003" customHeight="1">
      <c r="A17" s="196">
        <v>13</v>
      </c>
      <c r="B17" s="68" t="s">
        <v>41</v>
      </c>
      <c r="C17" s="61" t="s">
        <v>38</v>
      </c>
      <c r="D17" s="40" t="s">
        <v>3</v>
      </c>
      <c r="E17" s="51">
        <v>0.75067099999999998</v>
      </c>
      <c r="F17" s="41" t="s">
        <v>12</v>
      </c>
      <c r="G17" s="42">
        <v>0.99</v>
      </c>
      <c r="H17" s="43" t="s">
        <v>71</v>
      </c>
      <c r="I17" s="142">
        <f>(E17*1000)/(860*0.99)</f>
        <v>0.88169015738783174</v>
      </c>
      <c r="J17" s="197">
        <f t="shared" si="0"/>
        <v>578.63635972819316</v>
      </c>
      <c r="K17" s="167">
        <v>0.42721199999999998</v>
      </c>
      <c r="L17" s="119" t="s">
        <v>12</v>
      </c>
      <c r="M17" s="132">
        <f t="shared" si="2"/>
        <v>0.75713931256612654</v>
      </c>
      <c r="N17" s="178">
        <v>12</v>
      </c>
      <c r="P17" s="169"/>
    </row>
    <row r="18" spans="1:16" s="2" customFormat="1" ht="39.950000000000003" customHeight="1" thickBot="1">
      <c r="A18" s="198">
        <v>14</v>
      </c>
      <c r="B18" s="199" t="s">
        <v>49</v>
      </c>
      <c r="C18" s="200" t="s">
        <v>55</v>
      </c>
      <c r="D18" s="201" t="s">
        <v>6</v>
      </c>
      <c r="E18" s="202">
        <v>7.467455621</v>
      </c>
      <c r="F18" s="203" t="s">
        <v>10</v>
      </c>
      <c r="G18" s="204">
        <v>0.84</v>
      </c>
      <c r="H18" s="205" t="s">
        <v>86</v>
      </c>
      <c r="I18" s="206">
        <f>(E18*1000)/(10256*0.84)</f>
        <v>0.86679291343975196</v>
      </c>
      <c r="J18" s="207">
        <f t="shared" si="0"/>
        <v>568.8595839120286</v>
      </c>
      <c r="K18" s="208">
        <v>5.6094670000000004</v>
      </c>
      <c r="L18" s="209" t="s">
        <v>10</v>
      </c>
      <c r="M18" s="210">
        <f>+(E18/K18)-1</f>
        <v>0.33122373676500816</v>
      </c>
      <c r="N18" s="211">
        <v>7</v>
      </c>
      <c r="P18" s="169"/>
    </row>
    <row r="19" spans="1:16" s="8" customFormat="1" ht="23.25" customHeight="1">
      <c r="A19" s="247" t="s">
        <v>0</v>
      </c>
      <c r="B19" s="247"/>
      <c r="C19" s="248"/>
      <c r="D19" s="257" t="s">
        <v>1</v>
      </c>
      <c r="E19" s="258"/>
      <c r="F19" s="258"/>
      <c r="G19" s="258"/>
      <c r="H19" s="258"/>
      <c r="I19" s="258"/>
      <c r="J19" s="258"/>
      <c r="K19" s="258"/>
      <c r="L19" s="259"/>
      <c r="M19" s="269" t="s">
        <v>83</v>
      </c>
      <c r="N19" s="270"/>
    </row>
    <row r="20" spans="1:16" s="8" customFormat="1" ht="26.25" customHeight="1">
      <c r="A20" s="249"/>
      <c r="B20" s="249"/>
      <c r="C20" s="250"/>
      <c r="D20" s="254" t="s">
        <v>84</v>
      </c>
      <c r="E20" s="255"/>
      <c r="F20" s="255"/>
      <c r="G20" s="255"/>
      <c r="H20" s="256"/>
      <c r="I20" s="254" t="s">
        <v>85</v>
      </c>
      <c r="J20" s="255"/>
      <c r="K20" s="255"/>
      <c r="L20" s="256"/>
      <c r="M20" s="271"/>
      <c r="N20" s="272"/>
    </row>
    <row r="21" spans="1:16" s="8" customFormat="1" ht="23.25" customHeight="1">
      <c r="A21" s="242" t="s">
        <v>48</v>
      </c>
      <c r="B21" s="243"/>
      <c r="C21" s="244"/>
      <c r="D21" s="276">
        <v>5.9855999999999998</v>
      </c>
      <c r="E21" s="277"/>
      <c r="F21" s="277"/>
      <c r="G21" s="280" t="s">
        <v>14</v>
      </c>
      <c r="H21" s="281"/>
      <c r="I21" s="282">
        <v>3.5874999999999999</v>
      </c>
      <c r="J21" s="283"/>
      <c r="K21" s="280" t="s">
        <v>14</v>
      </c>
      <c r="L21" s="281"/>
      <c r="M21" s="224">
        <f>+(D21/I21)-1</f>
        <v>0.66845993031358875</v>
      </c>
      <c r="N21" s="225"/>
    </row>
    <row r="22" spans="1:16" s="8" customFormat="1" ht="23.25" customHeight="1" thickBot="1">
      <c r="A22" s="286" t="s">
        <v>15</v>
      </c>
      <c r="B22" s="287"/>
      <c r="C22" s="288"/>
      <c r="D22" s="278">
        <v>6.9440999999999997</v>
      </c>
      <c r="E22" s="279"/>
      <c r="F22" s="279"/>
      <c r="G22" s="245" t="s">
        <v>14</v>
      </c>
      <c r="H22" s="246"/>
      <c r="I22" s="284">
        <v>4.2130999999999998</v>
      </c>
      <c r="J22" s="285"/>
      <c r="K22" s="245" t="s">
        <v>14</v>
      </c>
      <c r="L22" s="246"/>
      <c r="M22" s="228">
        <f>+(D22/I22)-1</f>
        <v>0.64821627780019453</v>
      </c>
      <c r="N22" s="229"/>
    </row>
    <row r="23" spans="1:16" s="2" customFormat="1" ht="30" customHeight="1" thickBot="1">
      <c r="A23" s="289" t="s">
        <v>56</v>
      </c>
      <c r="B23" s="290"/>
      <c r="C23" s="290"/>
      <c r="D23" s="290"/>
      <c r="E23" s="290"/>
      <c r="F23" s="290"/>
      <c r="G23" s="290"/>
      <c r="H23" s="290"/>
      <c r="I23" s="290"/>
      <c r="J23" s="290"/>
      <c r="K23" s="290"/>
      <c r="L23" s="290"/>
      <c r="M23" s="290"/>
      <c r="N23" s="291"/>
    </row>
    <row r="24" spans="1:16" s="8" customFormat="1" ht="75" customHeight="1">
      <c r="A24" s="230" t="s">
        <v>16</v>
      </c>
      <c r="B24" s="231"/>
      <c r="C24" s="231"/>
      <c r="D24" s="231"/>
      <c r="E24" s="231"/>
      <c r="F24" s="231"/>
      <c r="G24" s="231"/>
      <c r="H24" s="231"/>
      <c r="I24" s="231"/>
      <c r="J24" s="231"/>
      <c r="K24" s="231"/>
      <c r="L24" s="231"/>
      <c r="M24" s="231"/>
      <c r="N24" s="232"/>
    </row>
    <row r="25" spans="1:16" s="8" customFormat="1" ht="16.5" customHeight="1">
      <c r="A25" s="233" t="s">
        <v>43</v>
      </c>
      <c r="B25" s="234"/>
      <c r="C25" s="234"/>
      <c r="D25" s="234"/>
      <c r="E25" s="234"/>
      <c r="F25" s="234"/>
      <c r="G25" s="234"/>
      <c r="H25" s="234"/>
      <c r="I25" s="234"/>
      <c r="J25" s="234"/>
      <c r="K25" s="234"/>
      <c r="L25" s="234"/>
      <c r="M25" s="234"/>
      <c r="N25" s="235"/>
      <c r="O25" s="9"/>
      <c r="P25" s="9"/>
    </row>
    <row r="26" spans="1:16" s="8" customFormat="1" ht="60.75" customHeight="1">
      <c r="A26" s="233" t="s">
        <v>44</v>
      </c>
      <c r="B26" s="236"/>
      <c r="C26" s="236"/>
      <c r="D26" s="236"/>
      <c r="E26" s="236"/>
      <c r="F26" s="236"/>
      <c r="G26" s="236"/>
      <c r="H26" s="236"/>
      <c r="I26" s="236"/>
      <c r="J26" s="236"/>
      <c r="K26" s="236"/>
      <c r="L26" s="236"/>
      <c r="M26" s="236"/>
      <c r="N26" s="237"/>
      <c r="O26" s="9"/>
      <c r="P26" s="9"/>
    </row>
    <row r="27" spans="1:16" s="10" customFormat="1" ht="31.5" customHeight="1">
      <c r="A27" s="233" t="s">
        <v>45</v>
      </c>
      <c r="B27" s="234"/>
      <c r="C27" s="234"/>
      <c r="D27" s="234"/>
      <c r="E27" s="234"/>
      <c r="F27" s="234"/>
      <c r="G27" s="234"/>
      <c r="H27" s="234"/>
      <c r="I27" s="234"/>
      <c r="J27" s="234"/>
      <c r="K27" s="234"/>
      <c r="L27" s="234"/>
      <c r="M27" s="234"/>
      <c r="N27" s="235"/>
      <c r="O27" s="227"/>
      <c r="P27" s="227"/>
    </row>
    <row r="28" spans="1:16" s="8" customFormat="1" ht="80.25" customHeight="1">
      <c r="A28" s="233" t="s">
        <v>77</v>
      </c>
      <c r="B28" s="234"/>
      <c r="C28" s="234"/>
      <c r="D28" s="234"/>
      <c r="E28" s="234"/>
      <c r="F28" s="234"/>
      <c r="G28" s="234"/>
      <c r="H28" s="234"/>
      <c r="I28" s="234"/>
      <c r="J28" s="234"/>
      <c r="K28" s="234"/>
      <c r="L28" s="234"/>
      <c r="M28" s="234"/>
      <c r="N28" s="235"/>
      <c r="O28" s="227"/>
      <c r="P28" s="227"/>
    </row>
    <row r="29" spans="1:16" s="8" customFormat="1" ht="16.5">
      <c r="A29" s="233" t="s">
        <v>78</v>
      </c>
      <c r="B29" s="234"/>
      <c r="C29" s="234"/>
      <c r="D29" s="234"/>
      <c r="E29" s="234"/>
      <c r="F29" s="234"/>
      <c r="G29" s="234"/>
      <c r="H29" s="234"/>
      <c r="I29" s="234"/>
      <c r="J29" s="234"/>
      <c r="K29" s="234"/>
      <c r="L29" s="234"/>
      <c r="M29" s="234"/>
      <c r="N29" s="235"/>
      <c r="O29" s="227"/>
      <c r="P29" s="227"/>
    </row>
    <row r="30" spans="1:16" s="8" customFormat="1" ht="59.25" customHeight="1">
      <c r="A30" s="233" t="s">
        <v>79</v>
      </c>
      <c r="B30" s="234"/>
      <c r="C30" s="234"/>
      <c r="D30" s="234"/>
      <c r="E30" s="234"/>
      <c r="F30" s="234"/>
      <c r="G30" s="234"/>
      <c r="H30" s="234"/>
      <c r="I30" s="234"/>
      <c r="J30" s="234"/>
      <c r="K30" s="234"/>
      <c r="L30" s="234"/>
      <c r="M30" s="234"/>
      <c r="N30" s="235"/>
      <c r="O30" s="227"/>
      <c r="P30" s="227"/>
    </row>
    <row r="31" spans="1:16" s="8" customFormat="1" ht="45.75" customHeight="1">
      <c r="A31" s="238" t="s">
        <v>80</v>
      </c>
      <c r="B31" s="239"/>
      <c r="C31" s="239"/>
      <c r="D31" s="239"/>
      <c r="E31" s="239"/>
      <c r="F31" s="239"/>
      <c r="G31" s="239"/>
      <c r="H31" s="239"/>
      <c r="I31" s="239"/>
      <c r="J31" s="239"/>
      <c r="K31" s="239"/>
      <c r="L31" s="239"/>
      <c r="M31" s="239"/>
      <c r="N31" s="240"/>
      <c r="O31" s="227"/>
      <c r="P31" s="227"/>
    </row>
    <row r="32" spans="1:16" s="8" customFormat="1" ht="45" customHeight="1">
      <c r="A32" s="241" t="s">
        <v>81</v>
      </c>
      <c r="B32" s="239"/>
      <c r="C32" s="239"/>
      <c r="D32" s="239"/>
      <c r="E32" s="239"/>
      <c r="F32" s="239"/>
      <c r="G32" s="239"/>
      <c r="H32" s="239"/>
      <c r="I32" s="239"/>
      <c r="J32" s="239"/>
      <c r="K32" s="239"/>
      <c r="L32" s="239"/>
      <c r="M32" s="239"/>
      <c r="N32" s="240"/>
      <c r="O32" s="227"/>
      <c r="P32" s="227"/>
    </row>
    <row r="33" spans="1:16" s="8" customFormat="1" ht="27.75" customHeight="1">
      <c r="A33" s="233" t="s">
        <v>82</v>
      </c>
      <c r="B33" s="234"/>
      <c r="C33" s="234"/>
      <c r="D33" s="234"/>
      <c r="E33" s="234"/>
      <c r="F33" s="234"/>
      <c r="G33" s="234"/>
      <c r="H33" s="234"/>
      <c r="I33" s="234"/>
      <c r="J33" s="234"/>
      <c r="K33" s="234"/>
      <c r="L33" s="234"/>
      <c r="M33" s="234"/>
      <c r="N33" s="235"/>
      <c r="O33" s="227"/>
      <c r="P33" s="227"/>
    </row>
    <row r="34" spans="1:16">
      <c r="E34" s="1"/>
      <c r="F34" s="1"/>
      <c r="I34" s="1"/>
      <c r="J34" s="1"/>
    </row>
  </sheetData>
  <mergeCells count="47">
    <mergeCell ref="A23:N23"/>
    <mergeCell ref="B3:B4"/>
    <mergeCell ref="O27:P27"/>
    <mergeCell ref="A27:N27"/>
    <mergeCell ref="A24:N24"/>
    <mergeCell ref="D21:F21"/>
    <mergeCell ref="K22:L22"/>
    <mergeCell ref="D22:F22"/>
    <mergeCell ref="G21:H21"/>
    <mergeCell ref="I21:J21"/>
    <mergeCell ref="K21:L21"/>
    <mergeCell ref="A26:N26"/>
    <mergeCell ref="A25:N25"/>
    <mergeCell ref="I22:J22"/>
    <mergeCell ref="A22:C22"/>
    <mergeCell ref="M22:N22"/>
    <mergeCell ref="A30:N30"/>
    <mergeCell ref="O30:P30"/>
    <mergeCell ref="A28:N28"/>
    <mergeCell ref="O29:P29"/>
    <mergeCell ref="A29:N29"/>
    <mergeCell ref="O28:P28"/>
    <mergeCell ref="A33:N33"/>
    <mergeCell ref="O33:P33"/>
    <mergeCell ref="O32:P32"/>
    <mergeCell ref="O31:P31"/>
    <mergeCell ref="A31:N31"/>
    <mergeCell ref="A32:N32"/>
    <mergeCell ref="A1:N1"/>
    <mergeCell ref="D20:H20"/>
    <mergeCell ref="I20:L20"/>
    <mergeCell ref="D19:L19"/>
    <mergeCell ref="J3:J4"/>
    <mergeCell ref="E3:F4"/>
    <mergeCell ref="A2:N2"/>
    <mergeCell ref="K3:L4"/>
    <mergeCell ref="M19:N20"/>
    <mergeCell ref="M3:N3"/>
    <mergeCell ref="H3:I4"/>
    <mergeCell ref="D3:D4"/>
    <mergeCell ref="A3:A4"/>
    <mergeCell ref="C3:C4"/>
    <mergeCell ref="M21:N21"/>
    <mergeCell ref="A21:C21"/>
    <mergeCell ref="G22:H22"/>
    <mergeCell ref="A19:C20"/>
    <mergeCell ref="G3:G4"/>
  </mergeCells>
  <phoneticPr fontId="0" type="noConversion"/>
  <printOptions horizontalCentered="1" verticalCentered="1"/>
  <pageMargins left="0" right="0" top="0" bottom="0" header="0" footer="0"/>
  <pageSetup paperSize="9" scale="52" orientation="portrait" r:id="rId1"/>
  <headerFooter alignWithMargins="0">
    <oddFooter>&amp;L&amp;8Dok. No: TB.Yİ.04&amp;C&amp;8Rev. No: 1&amp;R&amp;8Rev. Tarihi: 08.06.2007</oddFooter>
  </headerFooter>
  <ignoredErrors>
    <ignoredError sqref="I16"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SHELL</vt:lpstr>
      <vt:lpstr>SHELL!Yazdırma_Alanı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Muhittin Tekman</cp:lastModifiedBy>
  <cp:lastPrinted>2018-10-02T10:43:10Z</cp:lastPrinted>
  <dcterms:created xsi:type="dcterms:W3CDTF">1997-07-24T11:06:41Z</dcterms:created>
  <dcterms:modified xsi:type="dcterms:W3CDTF">2018-10-09T10:08:04Z</dcterms:modified>
</cp:coreProperties>
</file>